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egistry\Specneed\International Student Support\Bao Chu\US loans\Processed applications\2017-18\Loan calculation\Returning Students\"/>
    </mc:Choice>
  </mc:AlternateContent>
  <bookViews>
    <workbookView xWindow="0" yWindow="0" windowWidth="18870" windowHeight="7380"/>
  </bookViews>
  <sheets>
    <sheet name="Instructions " sheetId="6" r:id="rId1"/>
    <sheet name="Step 1 US loan application" sheetId="3" r:id="rId2"/>
    <sheet name="Step 2 COA" sheetId="1" r:id="rId3"/>
    <sheet name="Step 3 Visa Letter" sheetId="2" r:id="rId4"/>
    <sheet name="Office Use "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2" l="1"/>
  <c r="B43" i="2"/>
  <c r="B42" i="2"/>
  <c r="H44" i="2"/>
  <c r="H43" i="2"/>
  <c r="H45" i="2"/>
  <c r="B11" i="1"/>
  <c r="D31" i="1" l="1"/>
  <c r="B19" i="2" l="1"/>
  <c r="B18" i="2"/>
  <c r="B17" i="2"/>
  <c r="A6" i="2"/>
  <c r="A5" i="2"/>
  <c r="A4" i="2"/>
  <c r="A3" i="2"/>
  <c r="A2" i="2"/>
  <c r="A1" i="2"/>
  <c r="B12" i="1"/>
  <c r="B60" i="2"/>
  <c r="B45" i="2"/>
  <c r="B39" i="2"/>
  <c r="D32" i="1"/>
  <c r="B24" i="1"/>
  <c r="C10" i="1"/>
  <c r="C9" i="1"/>
  <c r="C8" i="1"/>
  <c r="C7" i="1"/>
  <c r="C6" i="1"/>
  <c r="C5" i="1"/>
  <c r="C12" i="1" l="1"/>
  <c r="B16" i="1" s="1"/>
  <c r="B22" i="1" s="1"/>
  <c r="C22" i="1" s="1"/>
  <c r="D22" i="1" l="1"/>
  <c r="B25" i="1"/>
  <c r="B27" i="1" s="1"/>
  <c r="C24" i="1" s="1"/>
  <c r="C25" i="1" s="1"/>
  <c r="B37" i="1" l="1"/>
  <c r="B38" i="1" s="1"/>
  <c r="C26" i="1" s="1"/>
  <c r="C27" i="1" s="1"/>
  <c r="D24" i="1" s="1"/>
  <c r="D25" i="1" s="1"/>
  <c r="D27" i="1" s="1"/>
</calcChain>
</file>

<file path=xl/sharedStrings.xml><?xml version="1.0" encoding="utf-8"?>
<sst xmlns="http://schemas.openxmlformats.org/spreadsheetml/2006/main" count="138" uniqueCount="129">
  <si>
    <t>Course</t>
  </si>
  <si>
    <t>Cost of Attendance</t>
  </si>
  <si>
    <t>Pound Sterling</t>
  </si>
  <si>
    <t>US Dollar</t>
  </si>
  <si>
    <t xml:space="preserve">Tuition </t>
  </si>
  <si>
    <t>Room</t>
  </si>
  <si>
    <t>Board</t>
  </si>
  <si>
    <t>Books/materials</t>
  </si>
  <si>
    <t>Travel (incl 30% student discount)</t>
  </si>
  <si>
    <t>Personal</t>
  </si>
  <si>
    <t>Total</t>
  </si>
  <si>
    <t xml:space="preserve"> </t>
  </si>
  <si>
    <t xml:space="preserve">Exchange Rate  £1:$ </t>
  </si>
  <si>
    <t>Total COA is</t>
  </si>
  <si>
    <t>EFA (£)</t>
  </si>
  <si>
    <t>EFA ($)</t>
  </si>
  <si>
    <t>Loan Eligibility</t>
  </si>
  <si>
    <t xml:space="preserve">  Stafford Subsidised</t>
  </si>
  <si>
    <t>Stafford Unsubsidised</t>
  </si>
  <si>
    <t>Parent PLUS</t>
  </si>
  <si>
    <t>COA</t>
  </si>
  <si>
    <t>EFC</t>
  </si>
  <si>
    <t>EFA (other aid)</t>
  </si>
  <si>
    <t>Initial Amount</t>
  </si>
  <si>
    <t>Maximum Amount</t>
  </si>
  <si>
    <t>Stafford Subsidised</t>
  </si>
  <si>
    <t>Please enter the amount you would like to borrow (this may not be more than the Eligible Amount as shown above)</t>
  </si>
  <si>
    <t>Total PLUS loan your parent may borrow incl fees</t>
  </si>
  <si>
    <t>My parent would like to borrow the PLUS loan fees</t>
  </si>
  <si>
    <t>Please enter Yes or No</t>
  </si>
  <si>
    <t>Annual Limits</t>
  </si>
  <si>
    <t>Aggregate Limits</t>
  </si>
  <si>
    <t>Maximum Combined Stafford</t>
  </si>
  <si>
    <t>Subsidised</t>
  </si>
  <si>
    <t>Unsubsidised and Subsidised (combined)</t>
  </si>
  <si>
    <t>Subsidised Award</t>
  </si>
  <si>
    <t>$23000</t>
  </si>
  <si>
    <t>$31000</t>
  </si>
  <si>
    <t>Unsubsidised Maximum</t>
  </si>
  <si>
    <t>COA=Cost of Attendance</t>
  </si>
  <si>
    <t>EFC=Estimated Financial Contribution</t>
  </si>
  <si>
    <t>EFA=Estimated Financial Assistance</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</si>
  <si>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</si>
  <si>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</si>
  <si>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</si>
  <si>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</si>
  <si>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</si>
  <si>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</si>
  <si>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</si>
  <si>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</si>
  <si>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</si>
  <si>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</si>
  <si>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</si>
  <si>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</si>
  <si>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</si>
  <si>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</si>
  <si>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</si>
  <si>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</si>
  <si>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</si>
  <si>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</si>
  <si>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Subsidized Loan</t>
  </si>
  <si>
    <t>Direct Unsubsidized Loan</t>
  </si>
  <si>
    <t>Direct PLUS Loan</t>
  </si>
  <si>
    <t>The disbursement dates are as follows:</t>
  </si>
  <si>
    <t xml:space="preserve">This certificate is only valid if printed on school headed paper and signed by the International Funding </t>
  </si>
  <si>
    <t>Coordinator and stamped by the Office stamp.</t>
  </si>
  <si>
    <t>Bao Chu</t>
  </si>
  <si>
    <t>International Funding Coordinator</t>
  </si>
  <si>
    <t>Date Issued</t>
  </si>
  <si>
    <t>Complete the yellow boxes</t>
  </si>
  <si>
    <t>Dependent 2nd year</t>
  </si>
  <si>
    <t>Full name</t>
  </si>
  <si>
    <t>1st line of address</t>
  </si>
  <si>
    <t>Post code/ Zip code</t>
  </si>
  <si>
    <t>Country</t>
  </si>
  <si>
    <t>D.O.B. dd/mm/yyyy</t>
  </si>
  <si>
    <t>College ID</t>
  </si>
  <si>
    <t>State</t>
  </si>
  <si>
    <t>City</t>
  </si>
  <si>
    <t xml:space="preserve">Stafford loan origination fees </t>
  </si>
  <si>
    <t>Academic year 2017-18</t>
  </si>
  <si>
    <t>Please enter the amount (in GBP or USD, not both) of any scholarships/ grants you are receiving for 2017-2018 academic year</t>
  </si>
  <si>
    <t>Add estimated PLUS origination fees</t>
  </si>
  <si>
    <t>For Academic Year 2017/18</t>
  </si>
  <si>
    <t>Sub Stafford</t>
  </si>
  <si>
    <t>Unsub Stafford</t>
  </si>
  <si>
    <t>Plus</t>
  </si>
  <si>
    <t>Term 1</t>
  </si>
  <si>
    <t>Term 2</t>
  </si>
  <si>
    <t>Term 3</t>
  </si>
  <si>
    <t>HOW MUCH YOU CAN BORROW ==&gt;</t>
  </si>
  <si>
    <t xml:space="preserve">Date </t>
  </si>
  <si>
    <t>Signed</t>
  </si>
  <si>
    <t>I understand that the amount RHUL receives will depend on the exchange rate on the day RHUL requests the funds from the US Treasury. If, due to exchange rate fluctuations this means the loans do not cover the full cost of my tuition I will become liable</t>
  </si>
  <si>
    <t>I declare that the information I submit to the International Funding Coordinator is to the best of my knowledge true and accurate</t>
  </si>
  <si>
    <t>Section 4 Declaration</t>
  </si>
  <si>
    <t>Documents prepared</t>
  </si>
  <si>
    <t>Section 3 Document Checklist</t>
  </si>
  <si>
    <t>if Yes please give full details of the source of funding and amounts</t>
  </si>
  <si>
    <t>Will you be in receipt of any bursaries or scholarships during the academic year 2017/18?</t>
  </si>
  <si>
    <t>Section 2 Existing Financial Awards</t>
  </si>
  <si>
    <t xml:space="preserve">Level of Study </t>
  </si>
  <si>
    <t>Course of Study</t>
  </si>
  <si>
    <t>Social Security No.</t>
  </si>
  <si>
    <t xml:space="preserve">Date of Birth </t>
  </si>
  <si>
    <t>Surname</t>
  </si>
  <si>
    <t>First Name</t>
  </si>
  <si>
    <t>Section 1 Personal Information</t>
  </si>
  <si>
    <t>Federal Direct Loan Application Form for 2017/18</t>
  </si>
  <si>
    <t>CIP code</t>
  </si>
  <si>
    <t>Dependency status</t>
  </si>
  <si>
    <t>Under aggregate limits</t>
  </si>
  <si>
    <t>Cleared drug conviction flag</t>
  </si>
  <si>
    <t>HS diploma or equivalent</t>
  </si>
  <si>
    <t>Selective Service</t>
  </si>
  <si>
    <t>SSN match</t>
  </si>
  <si>
    <t>US Citizen/Eligible Non-citizen</t>
  </si>
  <si>
    <t>ISIR checks</t>
  </si>
  <si>
    <t>PLUS</t>
  </si>
  <si>
    <t>Unsubsidised</t>
  </si>
  <si>
    <t>Net</t>
  </si>
  <si>
    <t>Gross</t>
  </si>
  <si>
    <t>Approved Loan amounts</t>
  </si>
  <si>
    <t>Continuing Undergraduate Student</t>
  </si>
  <si>
    <r>
      <rPr>
        <b/>
        <sz val="18"/>
        <color rgb="FFFF0000"/>
        <rFont val="Calibri"/>
        <family val="2"/>
        <scheme val="minor"/>
      </rPr>
      <t>STEP 4</t>
    </r>
    <r>
      <rPr>
        <b/>
        <sz val="18"/>
        <rFont val="Calibri"/>
        <family val="2"/>
        <scheme val="minor"/>
      </rPr>
      <t xml:space="preserve"> : Save and send spreadsheet along with the relevant documents to bao.chu@rhul.ac.uk</t>
    </r>
  </si>
  <si>
    <r>
      <rPr>
        <b/>
        <sz val="18"/>
        <color rgb="FFFF0000"/>
        <rFont val="Calibri"/>
        <family val="2"/>
        <scheme val="minor"/>
      </rPr>
      <t>STEP 3</t>
    </r>
    <r>
      <rPr>
        <b/>
        <sz val="18"/>
        <rFont val="Calibri"/>
        <family val="2"/>
        <scheme val="minor"/>
      </rPr>
      <t xml:space="preserve"> : Ensure your name, DOB &amp; student number on visa letter is accurate</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</si>
  <si>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</si>
  <si>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 xml:space="preserve">STEP 1 </t>
    </r>
    <r>
      <rPr>
        <b/>
        <sz val="18"/>
        <rFont val="Calibri"/>
        <family val="2"/>
        <scheme val="minor"/>
      </rPr>
      <t xml:space="preserve">: Complete US loan application form </t>
    </r>
  </si>
  <si>
    <t xml:space="preserve">US Federal Loans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</si>
</sst>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F800]dddd\,\ mmmm\ dd\,\ yyyy"/>
    <numFmt numFmtId="165" formatCode="[$$-409]#,##0"/>
    <numFmt numFmtId="166" formatCode="_-* #,##0_-;\-* #,##0_-;_-* &quot;-&quot;??_-;_-@_-"/>
    <numFmt numFmtId="167" formatCode="[$$-409]#,##0.00"/>
    <numFmt numFmtId="168" formatCode="[$-809]d\ mmmm\ yyyy;@"/>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2"/>
      <name val="Arial"/>
      <family val="2"/>
    </font>
    <font>
      <b/>
      <sz val="10"/>
      <name val="Arial"/>
      <family val="2"/>
    </font>
    <font>
      <sz val="10"/>
      <name val="Arial"/>
      <family val="2"/>
    </font>
    <font>
      <b/>
      <sz val="18"/>
      <color theme="1"/>
      <name val="Times New Roman"/>
      <family val="1"/>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sz val="12"/>
      <name val="Arial"/>
      <family val="2"/>
    </font>
    <font>
      <i/>
      <sz val="24"/>
      <name val="Arial"/>
      <family val="2"/>
    </font>
    <font>
      <b/>
      <i/>
      <sz val="10"/>
      <name val="Arial"/>
      <family val="2"/>
    </font>
    <font>
      <sz val="11"/>
      <color theme="1"/>
      <name val="Arial"/>
      <family val="2"/>
    </font>
    <font>
      <b/>
      <i/>
      <sz val="10"/>
      <name val="Arial"/>
      <family val="2"/>
    </font>
    <font>
      <b/>
      <sz val="11"/>
      <color theme="1"/>
      <name val="Arial"/>
      <family val="2"/>
    </font>
    <font>
      <b/>
      <sz val="11"/>
      <name val="Arial"/>
      <family val="2"/>
    </font>
    <font>
      <sz val="18"/>
      <color theme="1"/>
      <name val="Calibri"/>
      <family val="2"/>
      <scheme val="minor"/>
    </font>
    <font>
      <sz val="8"/>
      <color rgb="FF000000"/>
      <name val="Segoe UI"/>
      <family val="2"/>
    </font>
    <font>
      <b/>
      <sz val="18"/>
      <color theme="1"/>
      <name val="Calibri"/>
      <family val="2"/>
      <scheme val="minor"/>
    </font>
    <font>
      <b/>
      <sz val="18"/>
      <color rgb="FFFF0000"/>
      <name val="Calibri"/>
      <family val="2"/>
      <scheme val="minor"/>
    </font>
    <font>
      <b/>
      <sz val="18"/>
      <name val="Calibri"/>
      <family val="2"/>
      <scheme val="minor"/>
    </font>
    <font>
      <u/>
      <sz val="11"/>
      <color theme="10"/>
      <name val="Calibri"/>
      <family val="2"/>
      <scheme val="minor"/>
    </font>
    <font>
      <b/>
      <sz val="18"/>
      <color theme="10"/>
      <name val="Calibri"/>
      <family val="2"/>
      <scheme val="minor"/>
    </font>
    <font>
      <sz val="28"/>
      <color theme="1"/>
      <name val="Calibri"/>
      <family val="2"/>
      <scheme val="minor"/>
    </font>
  </fonts>
  <fills count="9">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5"/>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3" fontId="7" fillId="0" borderId="0" applyFont="0" applyFill="0" applyBorder="0" applyAlignment="0" applyProtection="0"/>
    <xf numFmtId="0" fontId="3" fillId="0" borderId="0"/>
    <xf numFmtId="0" fontId="2" fillId="0" borderId="0"/>
    <xf numFmtId="0" fontId="1" fillId="0" borderId="0"/>
    <xf numFmtId="0" fontId="27" fillId="0" borderId="0" applyNumberFormat="0" applyFill="0" applyBorder="0" applyAlignment="0" applyProtection="0"/>
  </cellStyleXfs>
  <cellXfs count="152">
    <xf numFmtId="0" fontId="0" fillId="0" borderId="0" xfId="0"/>
    <xf numFmtId="0" fontId="4" fillId="0" borderId="0" xfId="0" applyFont="1"/>
    <xf numFmtId="0" fontId="5" fillId="0" borderId="0" xfId="0" applyFont="1" applyAlignment="1">
      <alignment horizontal="center" wrapText="1"/>
    </xf>
    <xf numFmtId="0" fontId="6" fillId="0" borderId="0" xfId="0" applyFont="1"/>
    <xf numFmtId="0" fontId="0" fillId="0" borderId="0" xfId="0" applyAlignment="1">
      <alignment wrapText="1"/>
    </xf>
    <xf numFmtId="164" fontId="0" fillId="0" borderId="0" xfId="0" applyNumberFormat="1"/>
    <xf numFmtId="0" fontId="5" fillId="0" borderId="0" xfId="0" applyFont="1" applyAlignment="1">
      <alignment horizontal="center"/>
    </xf>
    <xf numFmtId="0" fontId="0" fillId="0" borderId="0" xfId="0" applyAlignment="1">
      <alignment horizontal="center"/>
    </xf>
    <xf numFmtId="0" fontId="7" fillId="0" borderId="0" xfId="0" applyFont="1"/>
    <xf numFmtId="3" fontId="0" fillId="0" borderId="0" xfId="0" applyNumberFormat="1" applyFill="1"/>
    <xf numFmtId="165" fontId="0" fillId="0" borderId="0" xfId="0" applyNumberFormat="1"/>
    <xf numFmtId="0" fontId="7" fillId="0" borderId="0" xfId="0" applyFont="1" applyAlignment="1">
      <alignment horizontal="left"/>
    </xf>
    <xf numFmtId="0" fontId="0" fillId="0" borderId="0" xfId="0" applyFill="1" applyAlignment="1">
      <alignment horizontal="right"/>
    </xf>
    <xf numFmtId="0" fontId="0" fillId="0" borderId="0" xfId="0" applyFill="1"/>
    <xf numFmtId="0" fontId="5" fillId="0" borderId="0" xfId="0" applyFont="1" applyAlignment="1">
      <alignment horizontal="right"/>
    </xf>
    <xf numFmtId="165" fontId="5" fillId="0" borderId="0" xfId="0" applyNumberFormat="1" applyFont="1" applyFill="1"/>
    <xf numFmtId="167" fontId="0" fillId="0" borderId="0" xfId="0" applyNumberFormat="1"/>
    <xf numFmtId="0" fontId="5" fillId="0" borderId="0" xfId="0" applyFont="1" applyFill="1" applyBorder="1" applyAlignment="1">
      <alignment wrapText="1"/>
    </xf>
    <xf numFmtId="1" fontId="6" fillId="0" borderId="0" xfId="0" applyNumberFormat="1" applyFont="1" applyFill="1" applyBorder="1"/>
    <xf numFmtId="165" fontId="4" fillId="0" borderId="0" xfId="0" applyNumberFormat="1" applyFont="1" applyFill="1"/>
    <xf numFmtId="0" fontId="5" fillId="0" borderId="0" xfId="0" applyFont="1" applyAlignment="1">
      <alignment wrapText="1"/>
    </xf>
    <xf numFmtId="165" fontId="7" fillId="0" borderId="0" xfId="0" applyNumberFormat="1" applyFont="1"/>
    <xf numFmtId="165" fontId="0" fillId="0" borderId="0" xfId="0" applyNumberFormat="1" applyFill="1"/>
    <xf numFmtId="165" fontId="0" fillId="2" borderId="0" xfId="0" applyNumberFormat="1" applyFill="1"/>
    <xf numFmtId="165" fontId="4" fillId="0" borderId="9" xfId="0" applyNumberFormat="1" applyFont="1" applyFill="1" applyBorder="1"/>
    <xf numFmtId="165" fontId="4" fillId="0" borderId="2" xfId="0" applyNumberFormat="1" applyFont="1" applyFill="1" applyBorder="1"/>
    <xf numFmtId="165" fontId="4" fillId="0" borderId="0" xfId="0" applyNumberFormat="1" applyFont="1"/>
    <xf numFmtId="0" fontId="5" fillId="0" borderId="10" xfId="0" applyFont="1" applyFill="1" applyBorder="1" applyAlignment="1"/>
    <xf numFmtId="0" fontId="5" fillId="0" borderId="0" xfId="0" applyFont="1" applyFill="1" applyBorder="1"/>
    <xf numFmtId="167" fontId="5" fillId="0" borderId="0" xfId="0" applyNumberFormat="1" applyFont="1" applyFill="1" applyBorder="1"/>
    <xf numFmtId="165" fontId="5" fillId="0" borderId="0" xfId="0" applyNumberFormat="1" applyFont="1" applyFill="1" applyBorder="1"/>
    <xf numFmtId="167" fontId="6" fillId="0" borderId="0" xfId="0" applyNumberFormat="1" applyFont="1" applyFill="1" applyBorder="1"/>
    <xf numFmtId="0" fontId="7" fillId="0" borderId="0" xfId="0" applyFont="1" applyAlignment="1">
      <alignment horizontal="center"/>
    </xf>
    <xf numFmtId="0" fontId="7" fillId="0" borderId="0" xfId="0" applyFont="1" applyAlignment="1">
      <alignment horizontal="center" wrapText="1"/>
    </xf>
    <xf numFmtId="3" fontId="0" fillId="0" borderId="0" xfId="0" applyNumberFormat="1" applyAlignment="1">
      <alignment horizontal="center"/>
    </xf>
    <xf numFmtId="0" fontId="8" fillId="0" borderId="0" xfId="2" applyFont="1" applyAlignment="1" applyProtection="1">
      <alignment horizontal="left"/>
      <protection hidden="1"/>
    </xf>
    <xf numFmtId="0" fontId="9" fillId="0" borderId="0" xfId="2" applyFont="1" applyAlignment="1" applyProtection="1">
      <alignment horizontal="center"/>
      <protection hidden="1"/>
    </xf>
    <xf numFmtId="0" fontId="3" fillId="0" borderId="0" xfId="2" applyProtection="1">
      <protection hidden="1"/>
    </xf>
    <xf numFmtId="0" fontId="3" fillId="0" borderId="0" xfId="2"/>
    <xf numFmtId="0" fontId="8" fillId="0" borderId="0" xfId="2" applyFont="1" applyAlignment="1" applyProtection="1">
      <alignment horizontal="left" wrapText="1"/>
      <protection hidden="1"/>
    </xf>
    <xf numFmtId="49" fontId="9" fillId="0" borderId="0" xfId="2" applyNumberFormat="1" applyFont="1" applyAlignment="1" applyProtection="1">
      <alignment horizontal="center"/>
      <protection hidden="1"/>
    </xf>
    <xf numFmtId="14" fontId="8" fillId="0" borderId="0" xfId="2" applyNumberFormat="1" applyFont="1" applyAlignment="1" applyProtection="1">
      <alignment horizontal="left"/>
      <protection hidden="1"/>
    </xf>
    <xf numFmtId="49" fontId="6" fillId="0" borderId="0" xfId="2" applyNumberFormat="1" applyFont="1" applyAlignment="1" applyProtection="1">
      <alignment horizontal="center"/>
      <protection hidden="1"/>
    </xf>
    <xf numFmtId="0" fontId="6" fillId="0" borderId="0" xfId="2" applyFont="1" applyAlignment="1" applyProtection="1">
      <alignment horizontal="center"/>
      <protection hidden="1"/>
    </xf>
    <xf numFmtId="0" fontId="10" fillId="0" borderId="0" xfId="2" applyFont="1" applyProtection="1">
      <protection hidden="1"/>
    </xf>
    <xf numFmtId="0" fontId="11" fillId="0" borderId="0" xfId="2" applyFont="1" applyAlignment="1" applyProtection="1">
      <alignment horizontal="left"/>
      <protection hidden="1"/>
    </xf>
    <xf numFmtId="0" fontId="12" fillId="0" borderId="0" xfId="2" applyFont="1" applyProtection="1">
      <protection hidden="1"/>
    </xf>
    <xf numFmtId="0" fontId="13" fillId="0" borderId="12" xfId="2" applyFont="1" applyBorder="1" applyAlignment="1" applyProtection="1">
      <alignment horizontal="center" vertical="top" wrapText="1"/>
      <protection hidden="1"/>
    </xf>
    <xf numFmtId="0" fontId="5" fillId="0" borderId="12" xfId="2" applyFont="1" applyBorder="1" applyAlignment="1">
      <alignment horizontal="center"/>
    </xf>
    <xf numFmtId="0" fontId="5" fillId="0" borderId="0" xfId="2" applyFont="1" applyProtection="1">
      <protection hidden="1"/>
    </xf>
    <xf numFmtId="0" fontId="5" fillId="0" borderId="0" xfId="2" applyFont="1"/>
    <xf numFmtId="168" fontId="5" fillId="0" borderId="12" xfId="2" applyNumberFormat="1" applyFont="1" applyBorder="1" applyAlignment="1" applyProtection="1">
      <alignment horizontal="center"/>
      <protection hidden="1"/>
    </xf>
    <xf numFmtId="0" fontId="5" fillId="0" borderId="12" xfId="2" applyFont="1" applyBorder="1" applyAlignment="1" applyProtection="1">
      <alignment horizontal="center"/>
      <protection hidden="1"/>
    </xf>
    <xf numFmtId="0" fontId="14" fillId="0" borderId="0" xfId="2" applyFont="1" applyProtection="1">
      <protection hidden="1"/>
    </xf>
    <xf numFmtId="0" fontId="15" fillId="0" borderId="0" xfId="2" applyFont="1" applyProtection="1">
      <protection hidden="1"/>
    </xf>
    <xf numFmtId="0" fontId="15" fillId="0" borderId="0" xfId="2" applyFont="1"/>
    <xf numFmtId="0" fontId="14" fillId="0" borderId="0" xfId="2" applyNumberFormat="1" applyFont="1" applyProtection="1">
      <protection hidden="1"/>
    </xf>
    <xf numFmtId="164" fontId="5" fillId="0" borderId="12" xfId="2" applyNumberFormat="1" applyFont="1" applyBorder="1" applyAlignment="1" applyProtection="1">
      <alignment horizontal="center"/>
      <protection hidden="1"/>
    </xf>
    <xf numFmtId="0" fontId="13" fillId="0" borderId="0" xfId="2" applyFont="1" applyProtection="1">
      <protection hidden="1"/>
    </xf>
    <xf numFmtId="0" fontId="13" fillId="0" borderId="0" xfId="2" applyFont="1"/>
    <xf numFmtId="0" fontId="13" fillId="0" borderId="12" xfId="2" applyFont="1" applyFill="1" applyBorder="1" applyAlignment="1" applyProtection="1">
      <alignment horizontal="center" vertical="top" wrapText="1"/>
      <protection hidden="1"/>
    </xf>
    <xf numFmtId="0" fontId="13" fillId="0" borderId="12" xfId="2" applyNumberFormat="1" applyFont="1" applyBorder="1" applyAlignment="1" applyProtection="1">
      <alignment horizontal="center"/>
      <protection hidden="1"/>
    </xf>
    <xf numFmtId="167" fontId="5" fillId="0" borderId="12" xfId="2" applyNumberFormat="1" applyFont="1" applyBorder="1" applyAlignment="1" applyProtection="1">
      <alignment horizontal="center"/>
      <protection hidden="1"/>
    </xf>
    <xf numFmtId="0" fontId="13" fillId="0" borderId="13" xfId="2" applyFont="1" applyBorder="1" applyAlignment="1" applyProtection="1">
      <alignment horizontal="center" vertical="top" wrapText="1"/>
      <protection hidden="1"/>
    </xf>
    <xf numFmtId="0" fontId="3" fillId="0" borderId="0" xfId="2" applyNumberFormat="1" applyProtection="1">
      <protection hidden="1"/>
    </xf>
    <xf numFmtId="0" fontId="5" fillId="0" borderId="13" xfId="2" applyFont="1" applyBorder="1" applyAlignment="1" applyProtection="1">
      <alignment horizontal="center"/>
      <protection hidden="1"/>
    </xf>
    <xf numFmtId="0" fontId="13" fillId="0" borderId="0" xfId="2" applyFont="1" applyBorder="1" applyAlignment="1" applyProtection="1">
      <alignment horizontal="center" vertical="top" wrapText="1"/>
      <protection hidden="1"/>
    </xf>
    <xf numFmtId="0" fontId="14" fillId="0" borderId="0" xfId="2" applyFont="1"/>
    <xf numFmtId="168" fontId="14" fillId="0" borderId="0" xfId="2" applyNumberFormat="1" applyFont="1" applyAlignment="1" applyProtection="1">
      <alignment horizontal="left"/>
      <protection hidden="1"/>
    </xf>
    <xf numFmtId="0" fontId="4" fillId="0" borderId="0" xfId="2" applyFont="1"/>
    <xf numFmtId="0" fontId="17" fillId="0" borderId="2" xfId="2" applyFont="1" applyFill="1" applyBorder="1"/>
    <xf numFmtId="0" fontId="6" fillId="4" borderId="0" xfId="0" applyFont="1" applyFill="1"/>
    <xf numFmtId="0" fontId="5" fillId="4" borderId="1" xfId="0" applyFont="1" applyFill="1" applyBorder="1" applyAlignment="1">
      <alignment horizontal="right"/>
    </xf>
    <xf numFmtId="166" fontId="5" fillId="4" borderId="2" xfId="1" applyNumberFormat="1" applyFont="1" applyFill="1" applyBorder="1" applyAlignment="1">
      <alignment horizontal="right"/>
    </xf>
    <xf numFmtId="0" fontId="0" fillId="4" borderId="3" xfId="0" applyFill="1" applyBorder="1" applyAlignment="1">
      <alignment wrapText="1"/>
    </xf>
    <xf numFmtId="0" fontId="5" fillId="4" borderId="4" xfId="0" applyFont="1" applyFill="1" applyBorder="1" applyAlignment="1">
      <alignment horizontal="right" wrapText="1"/>
    </xf>
    <xf numFmtId="0" fontId="5" fillId="4" borderId="5" xfId="0" applyFont="1" applyFill="1" applyBorder="1" applyAlignment="1">
      <alignment horizontal="right" wrapText="1"/>
    </xf>
    <xf numFmtId="0" fontId="5" fillId="4" borderId="6" xfId="0" applyFont="1" applyFill="1" applyBorder="1" applyAlignment="1">
      <alignment wrapText="1"/>
    </xf>
    <xf numFmtId="0" fontId="5" fillId="4" borderId="1" xfId="0" applyFont="1" applyFill="1" applyBorder="1" applyAlignment="1">
      <alignment horizontal="center" wrapText="1"/>
    </xf>
    <xf numFmtId="0" fontId="5" fillId="4" borderId="9" xfId="0" applyFont="1" applyFill="1" applyBorder="1" applyAlignment="1">
      <alignment horizontal="center" wrapText="1"/>
    </xf>
    <xf numFmtId="0" fontId="5" fillId="4" borderId="2" xfId="0" applyFont="1" applyFill="1" applyBorder="1" applyAlignment="1">
      <alignment horizontal="center" wrapText="1"/>
    </xf>
    <xf numFmtId="165" fontId="0" fillId="4" borderId="3" xfId="0" applyNumberFormat="1" applyFill="1" applyBorder="1"/>
    <xf numFmtId="0" fontId="5" fillId="4" borderId="5" xfId="0" applyFont="1" applyFill="1" applyBorder="1"/>
    <xf numFmtId="0" fontId="5" fillId="4" borderId="10" xfId="0" applyFont="1" applyFill="1" applyBorder="1" applyAlignment="1">
      <alignment wrapText="1"/>
    </xf>
    <xf numFmtId="0" fontId="5" fillId="4" borderId="6" xfId="0" applyFont="1" applyFill="1" applyBorder="1" applyAlignment="1"/>
    <xf numFmtId="0" fontId="5" fillId="4" borderId="1" xfId="0" applyFont="1" applyFill="1" applyBorder="1" applyAlignment="1">
      <alignment wrapText="1"/>
    </xf>
    <xf numFmtId="0" fontId="5" fillId="4" borderId="2" xfId="0" applyFont="1" applyFill="1" applyBorder="1" applyAlignment="1">
      <alignment wrapText="1"/>
    </xf>
    <xf numFmtId="167" fontId="5" fillId="4" borderId="0" xfId="0" applyNumberFormat="1" applyFont="1" applyFill="1" applyBorder="1"/>
    <xf numFmtId="165" fontId="5" fillId="4" borderId="11" xfId="0" applyNumberFormat="1" applyFont="1" applyFill="1" applyBorder="1"/>
    <xf numFmtId="0" fontId="5" fillId="4" borderId="7" xfId="0" applyFont="1" applyFill="1" applyBorder="1"/>
    <xf numFmtId="167" fontId="5" fillId="4" borderId="7" xfId="0" applyNumberFormat="1" applyFont="1" applyFill="1" applyBorder="1"/>
    <xf numFmtId="165" fontId="5" fillId="4" borderId="8" xfId="0" applyNumberFormat="1" applyFont="1" applyFill="1" applyBorder="1"/>
    <xf numFmtId="0" fontId="7" fillId="0" borderId="0" xfId="2" applyFont="1"/>
    <xf numFmtId="0" fontId="19" fillId="0" borderId="5" xfId="0" applyFont="1" applyFill="1" applyBorder="1" applyAlignment="1">
      <alignment wrapText="1"/>
    </xf>
    <xf numFmtId="164" fontId="5" fillId="0" borderId="12" xfId="0" applyNumberFormat="1" applyFont="1" applyBorder="1" applyAlignment="1" applyProtection="1">
      <alignment horizontal="center"/>
      <protection hidden="1"/>
    </xf>
    <xf numFmtId="2" fontId="6" fillId="4" borderId="0" xfId="0" applyNumberFormat="1" applyFont="1" applyFill="1"/>
    <xf numFmtId="0" fontId="0" fillId="0" borderId="12" xfId="0" applyNumberFormat="1" applyBorder="1" applyProtection="1">
      <protection hidden="1"/>
    </xf>
    <xf numFmtId="0" fontId="20" fillId="0" borderId="12" xfId="0" applyFont="1" applyBorder="1" applyProtection="1">
      <protection hidden="1"/>
    </xf>
    <xf numFmtId="167" fontId="21" fillId="0" borderId="12" xfId="0" applyNumberFormat="1" applyFont="1" applyBorder="1" applyAlignment="1" applyProtection="1">
      <alignment horizontal="center"/>
      <protection hidden="1"/>
    </xf>
    <xf numFmtId="167" fontId="5" fillId="0" borderId="12" xfId="0" applyNumberFormat="1" applyFont="1" applyBorder="1" applyProtection="1">
      <protection hidden="1"/>
    </xf>
    <xf numFmtId="0" fontId="5" fillId="0" borderId="1" xfId="2" applyFont="1" applyFill="1" applyBorder="1"/>
    <xf numFmtId="0" fontId="2" fillId="5" borderId="0" xfId="3" applyFill="1" applyProtection="1"/>
    <xf numFmtId="164" fontId="2" fillId="6" borderId="12" xfId="3" applyNumberFormat="1" applyFill="1" applyBorder="1" applyProtection="1">
      <protection locked="0"/>
    </xf>
    <xf numFmtId="0" fontId="2" fillId="5" borderId="12" xfId="3" applyFill="1" applyBorder="1" applyProtection="1"/>
    <xf numFmtId="0" fontId="2" fillId="6" borderId="12" xfId="3" applyFill="1" applyBorder="1" applyProtection="1">
      <protection locked="0"/>
    </xf>
    <xf numFmtId="0" fontId="2" fillId="5" borderId="0" xfId="3" applyFill="1" applyBorder="1" applyProtection="1"/>
    <xf numFmtId="0" fontId="2" fillId="5" borderId="12" xfId="3" applyFill="1" applyBorder="1" applyAlignment="1" applyProtection="1">
      <alignment wrapText="1"/>
    </xf>
    <xf numFmtId="0" fontId="2" fillId="0" borderId="0" xfId="3"/>
    <xf numFmtId="0" fontId="2" fillId="0" borderId="12" xfId="3" applyBorder="1"/>
    <xf numFmtId="0" fontId="2" fillId="0" borderId="12" xfId="3" applyBorder="1" applyAlignment="1">
      <alignment wrapText="1"/>
    </xf>
    <xf numFmtId="0" fontId="2" fillId="0" borderId="12" xfId="3" applyFill="1" applyBorder="1" applyAlignment="1">
      <alignment horizontal="center"/>
    </xf>
    <xf numFmtId="0" fontId="1" fillId="8" borderId="0" xfId="4" applyFill="1" applyProtection="1"/>
    <xf numFmtId="0" fontId="7" fillId="3" borderId="1" xfId="2" applyFont="1" applyFill="1" applyBorder="1" applyAlignment="1" applyProtection="1">
      <alignment horizontal="left"/>
      <protection locked="0"/>
    </xf>
    <xf numFmtId="14" fontId="7" fillId="3" borderId="1" xfId="2" applyNumberFormat="1" applyFont="1" applyFill="1" applyBorder="1" applyAlignment="1" applyProtection="1">
      <alignment horizontal="left"/>
      <protection locked="0"/>
    </xf>
    <xf numFmtId="164" fontId="18" fillId="3" borderId="1" xfId="2" applyNumberFormat="1" applyFont="1" applyFill="1" applyBorder="1" applyAlignment="1" applyProtection="1">
      <alignment horizontal="left"/>
      <protection locked="0"/>
    </xf>
    <xf numFmtId="0" fontId="18" fillId="3" borderId="1" xfId="2" applyFont="1" applyFill="1" applyBorder="1" applyAlignment="1" applyProtection="1">
      <alignment horizontal="left"/>
      <protection locked="0"/>
    </xf>
    <xf numFmtId="0" fontId="0" fillId="3" borderId="3" xfId="0" applyNumberFormat="1" applyFont="1" applyFill="1" applyBorder="1" applyAlignment="1" applyProtection="1">
      <alignment horizontal="left"/>
      <protection locked="0"/>
    </xf>
    <xf numFmtId="1" fontId="6" fillId="3" borderId="7" xfId="0" applyNumberFormat="1" applyFont="1" applyFill="1" applyBorder="1" applyProtection="1">
      <protection locked="0"/>
    </xf>
    <xf numFmtId="1" fontId="6" fillId="3" borderId="8" xfId="0" applyNumberFormat="1" applyFont="1" applyFill="1" applyBorder="1" applyProtection="1">
      <protection locked="0"/>
    </xf>
    <xf numFmtId="3" fontId="0" fillId="3" borderId="0" xfId="0" applyNumberFormat="1" applyFill="1" applyProtection="1">
      <protection locked="0"/>
    </xf>
    <xf numFmtId="165" fontId="0" fillId="3" borderId="0" xfId="0" applyNumberFormat="1" applyFill="1" applyProtection="1">
      <protection locked="0"/>
    </xf>
    <xf numFmtId="165" fontId="5" fillId="3" borderId="0" xfId="0" applyNumberFormat="1" applyFont="1" applyFill="1" applyBorder="1" applyProtection="1">
      <protection locked="0"/>
    </xf>
    <xf numFmtId="165" fontId="5" fillId="3" borderId="11" xfId="0" applyNumberFormat="1" applyFont="1" applyFill="1" applyBorder="1" applyProtection="1">
      <protection locked="0"/>
    </xf>
    <xf numFmtId="167" fontId="5" fillId="3" borderId="12" xfId="2" applyNumberFormat="1" applyFont="1" applyFill="1" applyBorder="1" applyProtection="1">
      <protection locked="0"/>
    </xf>
    <xf numFmtId="167" fontId="21" fillId="0" borderId="12" xfId="0" applyNumberFormat="1" applyFont="1" applyBorder="1" applyAlignment="1" applyProtection="1">
      <alignment horizontal="center"/>
      <protection locked="0"/>
    </xf>
    <xf numFmtId="0" fontId="5" fillId="0" borderId="12" xfId="0" applyFont="1" applyBorder="1" applyProtection="1">
      <protection locked="0"/>
    </xf>
    <xf numFmtId="167" fontId="5" fillId="0" borderId="12" xfId="2" applyNumberFormat="1" applyFont="1" applyBorder="1" applyAlignment="1" applyProtection="1">
      <alignment horizontal="center"/>
      <protection locked="0"/>
    </xf>
    <xf numFmtId="165" fontId="2" fillId="7" borderId="12" xfId="3" applyNumberFormat="1" applyFill="1" applyBorder="1" applyProtection="1">
      <protection locked="0"/>
    </xf>
    <xf numFmtId="0" fontId="29" fillId="5" borderId="12" xfId="4" applyFont="1" applyFill="1" applyBorder="1" applyAlignment="1" applyProtection="1">
      <alignment horizontal="center"/>
    </xf>
    <xf numFmtId="0" fontId="28" fillId="5" borderId="3" xfId="5" applyFont="1" applyFill="1" applyBorder="1" applyAlignment="1" applyProtection="1">
      <alignment horizontal="left" vertical="top" wrapText="1"/>
    </xf>
    <xf numFmtId="0" fontId="28" fillId="5" borderId="4" xfId="5" applyFont="1" applyFill="1" applyBorder="1" applyAlignment="1" applyProtection="1">
      <alignment horizontal="left" vertical="top" wrapText="1"/>
    </xf>
    <xf numFmtId="0" fontId="28" fillId="5" borderId="5" xfId="5" applyFont="1" applyFill="1" applyBorder="1" applyAlignment="1" applyProtection="1">
      <alignment horizontal="left" vertical="top" wrapText="1"/>
    </xf>
    <xf numFmtId="0" fontId="28" fillId="5" borderId="10" xfId="5" applyFont="1" applyFill="1" applyBorder="1" applyAlignment="1" applyProtection="1">
      <alignment horizontal="left" vertical="top" wrapText="1"/>
    </xf>
    <xf numFmtId="0" fontId="28" fillId="5" borderId="0" xfId="5" applyFont="1" applyFill="1" applyBorder="1" applyAlignment="1" applyProtection="1">
      <alignment horizontal="left" vertical="top" wrapText="1"/>
    </xf>
    <xf numFmtId="0" fontId="28" fillId="5" borderId="11" xfId="5" applyFont="1" applyFill="1" applyBorder="1" applyAlignment="1" applyProtection="1">
      <alignment horizontal="left" vertical="top" wrapText="1"/>
    </xf>
    <xf numFmtId="0" fontId="28" fillId="5" borderId="6" xfId="5" applyFont="1" applyFill="1" applyBorder="1" applyAlignment="1" applyProtection="1">
      <alignment horizontal="left" vertical="top" wrapText="1"/>
    </xf>
    <xf numFmtId="0" fontId="28" fillId="5" borderId="7" xfId="5" applyFont="1" applyFill="1" applyBorder="1" applyAlignment="1" applyProtection="1">
      <alignment horizontal="left" vertical="top" wrapText="1"/>
    </xf>
    <xf numFmtId="0" fontId="28" fillId="5" borderId="8" xfId="5" applyFont="1" applyFill="1" applyBorder="1" applyAlignment="1" applyProtection="1">
      <alignment horizontal="left" vertical="top" wrapText="1"/>
    </xf>
    <xf numFmtId="0" fontId="24" fillId="0" borderId="12" xfId="4" applyFont="1" applyBorder="1" applyAlignment="1" applyProtection="1">
      <alignment horizontal="left" vertical="top" wrapText="1"/>
    </xf>
    <xf numFmtId="0" fontId="22" fillId="5" borderId="0" xfId="3" applyFont="1" applyFill="1" applyAlignment="1" applyProtection="1">
      <alignment horizontal="left"/>
    </xf>
    <xf numFmtId="0" fontId="2" fillId="4" borderId="12" xfId="3" applyFill="1" applyBorder="1" applyAlignment="1" applyProtection="1">
      <alignment horizontal="center"/>
    </xf>
    <xf numFmtId="0" fontId="16" fillId="3" borderId="0" xfId="0" applyFont="1" applyFill="1" applyAlignment="1">
      <alignment horizontal="center" vertical="center"/>
    </xf>
    <xf numFmtId="0" fontId="2" fillId="7" borderId="1" xfId="3" applyFill="1" applyBorder="1" applyAlignment="1" applyProtection="1">
      <alignment horizontal="center" vertical="center"/>
      <protection locked="0"/>
    </xf>
    <xf numFmtId="0" fontId="2" fillId="7" borderId="2" xfId="3" applyFill="1" applyBorder="1" applyAlignment="1" applyProtection="1">
      <alignment horizontal="center" vertical="center"/>
      <protection locked="0"/>
    </xf>
    <xf numFmtId="0" fontId="2" fillId="4" borderId="10" xfId="3" applyFill="1" applyBorder="1" applyAlignment="1">
      <alignment horizontal="center"/>
    </xf>
    <xf numFmtId="0" fontId="2" fillId="4" borderId="0" xfId="3" applyFill="1" applyBorder="1" applyAlignment="1">
      <alignment horizontal="center"/>
    </xf>
    <xf numFmtId="0" fontId="2" fillId="4" borderId="3" xfId="3" applyFill="1" applyBorder="1" applyAlignment="1">
      <alignment horizontal="center"/>
    </xf>
    <xf numFmtId="0" fontId="2" fillId="4" borderId="4" xfId="3" applyFill="1" applyBorder="1" applyAlignment="1">
      <alignment horizontal="center"/>
    </xf>
    <xf numFmtId="0" fontId="2" fillId="7" borderId="1" xfId="3" applyFill="1" applyBorder="1" applyAlignment="1" applyProtection="1">
      <alignment horizontal="center"/>
      <protection locked="0"/>
    </xf>
    <xf numFmtId="0" fontId="2" fillId="7" borderId="2" xfId="3" applyFill="1" applyBorder="1" applyAlignment="1" applyProtection="1">
      <alignment horizontal="center"/>
      <protection locked="0"/>
    </xf>
    <xf numFmtId="165" fontId="2" fillId="7" borderId="1" xfId="3" applyNumberFormat="1" applyFill="1" applyBorder="1" applyAlignment="1" applyProtection="1">
      <alignment horizontal="center"/>
      <protection locked="0"/>
    </xf>
    <xf numFmtId="165" fontId="2" fillId="7" borderId="2" xfId="3" applyNumberFormat="1" applyFill="1" applyBorder="1" applyAlignment="1" applyProtection="1">
      <alignment horizontal="center"/>
      <protection locked="0"/>
    </xf>
  </cellXfs>
  <cellStyles count="6">
    <cellStyle name="Comma" xfId="1" builtinId="3"/>
    <cellStyle name="Hyperlink" xfId="5" builtinId="8"/>
    <cellStyle name="Normal" xfId="0" builtinId="0"/>
    <cellStyle name="Normal 2" xfId="2"/>
    <cellStyle name="Normal 3" xfId="3"/>
    <cellStyle name="Normal 4" xfId="4"/>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609578</xdr:colOff>
      <xdr:row>4</xdr:row>
      <xdr:rowOff>130689</xdr:rowOff>
    </xdr:from>
    <xdr:ext cx="3057548" cy="1527156"/>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180975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1</xdr:col>
          <xdr:colOff>2362200</xdr:colOff>
          <xdr:row>17</xdr:row>
          <xdr:rowOff>180975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Evidence of Selective Service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571500</xdr:rowOff>
        </xdr:from>
        <xdr:to>
          <xdr:col>1</xdr:col>
          <xdr:colOff>1914525</xdr:colOff>
          <xdr:row>19</xdr:row>
          <xdr:rowOff>933450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20</xdr:row>
          <xdr:rowOff>895350</xdr:rowOff>
        </xdr:from>
        <xdr:to>
          <xdr:col>1</xdr:col>
          <xdr:colOff>1914525</xdr:colOff>
          <xdr:row>20</xdr:row>
          <xdr:rowOff>1228725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9525</xdr:colOff>
      <xdr:row>0</xdr:row>
      <xdr:rowOff>11906</xdr:rowOff>
    </xdr:from>
    <xdr:ext cx="2150170" cy="1076325"/>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5619" y="11906"/>
          <a:ext cx="2150170" cy="10763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866775</xdr:colOff>
          <xdr:row>6</xdr:row>
          <xdr:rowOff>76200</xdr:rowOff>
        </xdr:from>
        <xdr:to>
          <xdr:col>1</xdr:col>
          <xdr:colOff>1104900</xdr:colOff>
          <xdr:row>6</xdr:row>
          <xdr:rowOff>361950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7</xdr:row>
          <xdr:rowOff>0</xdr:rowOff>
        </xdr:from>
        <xdr:to>
          <xdr:col>1</xdr:col>
          <xdr:colOff>1104900</xdr:colOff>
          <xdr:row>8</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8</xdr:row>
          <xdr:rowOff>0</xdr:rowOff>
        </xdr:from>
        <xdr:to>
          <xdr:col>1</xdr:col>
          <xdr:colOff>1114425</xdr:colOff>
          <xdr:row>9</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9</xdr:row>
          <xdr:rowOff>19050</xdr:rowOff>
        </xdr:from>
        <xdr:to>
          <xdr:col>1</xdr:col>
          <xdr:colOff>1104900</xdr:colOff>
          <xdr:row>10</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10</xdr:row>
          <xdr:rowOff>28575</xdr:rowOff>
        </xdr:from>
        <xdr:to>
          <xdr:col>1</xdr:col>
          <xdr:colOff>1114425</xdr:colOff>
          <xdr:row>11</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11</xdr:row>
          <xdr:rowOff>28575</xdr:rowOff>
        </xdr:from>
        <xdr:to>
          <xdr:col>1</xdr:col>
          <xdr:colOff>1114425</xdr:colOff>
          <xdr:row>12</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0</xdr:rowOff>
        </xdr:from>
        <xdr:to>
          <xdr:col>1</xdr:col>
          <xdr:colOff>1095375</xdr:colOff>
          <xdr:row>13</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3" displayName="Table13" ref="D12:E20" headerRowCount="0" totalsRowShown="0" headerRowDxfId="8" dataDxfId="6" headerRowBorderDxfId="7" tableBorderDxfId="5" totalsRowBorderDxfId="4">
  <tableColumns count="2">
    <tableColumn id="1" name="Column1" headerRowDxfId="3" dataDxfId="2"/>
    <tableColumn id="2"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8"/>
  <sheetViews>
    <sheetView tabSelected="1" workbookViewId="0">
      <selection activeCell="R13" sqref="R13"/>
    </sheetView>
  </sheetViews>
  <sheetFormatPr defaultRowHeight="15" x14ac:dyDescent="0.25"/>
  <cols>
    <col min="1" max="16384" width="9.140625" style="111"/>
  </cols>
  <sheetData>
    <row r="3" spans="2:14" ht="15" customHeight="1" x14ac:dyDescent="0.25">
      <c r="B3" s="128" t="s">
        <v>128</v>
      </c>
      <c r="C3" s="128"/>
      <c r="D3" s="128"/>
      <c r="E3" s="128"/>
      <c r="F3" s="128"/>
      <c r="G3" s="128"/>
      <c r="H3" s="128"/>
      <c r="I3" s="128"/>
      <c r="J3" s="128"/>
      <c r="K3" s="128"/>
      <c r="L3" s="128"/>
      <c r="M3" s="128"/>
      <c r="N3" s="128"/>
    </row>
    <row r="4" spans="2:14" ht="15" customHeight="1" x14ac:dyDescent="0.25">
      <c r="B4" s="128"/>
      <c r="C4" s="128"/>
      <c r="D4" s="128"/>
      <c r="E4" s="128"/>
      <c r="F4" s="128"/>
      <c r="G4" s="128"/>
      <c r="H4" s="128"/>
      <c r="I4" s="128"/>
      <c r="J4" s="128"/>
      <c r="K4" s="128"/>
      <c r="L4" s="128"/>
      <c r="M4" s="128"/>
      <c r="N4" s="128"/>
    </row>
    <row r="6" spans="2:14" x14ac:dyDescent="0.25">
      <c r="B6" s="129" t="s">
        <v>127</v>
      </c>
      <c r="C6" s="130"/>
      <c r="D6" s="130"/>
      <c r="E6" s="131"/>
    </row>
    <row r="7" spans="2:14" x14ac:dyDescent="0.25">
      <c r="B7" s="132"/>
      <c r="C7" s="133"/>
      <c r="D7" s="133"/>
      <c r="E7" s="134"/>
    </row>
    <row r="8" spans="2:14" x14ac:dyDescent="0.25">
      <c r="B8" s="132"/>
      <c r="C8" s="133"/>
      <c r="D8" s="133"/>
      <c r="E8" s="134"/>
    </row>
    <row r="9" spans="2:14" x14ac:dyDescent="0.25">
      <c r="B9" s="132"/>
      <c r="C9" s="133"/>
      <c r="D9" s="133"/>
      <c r="E9" s="134"/>
    </row>
    <row r="10" spans="2:14" x14ac:dyDescent="0.25">
      <c r="B10" s="135"/>
      <c r="C10" s="136"/>
      <c r="D10" s="136"/>
      <c r="E10" s="137"/>
    </row>
    <row r="12" spans="2:14" x14ac:dyDescent="0.25">
      <c r="B12" s="129" t="s">
        <v>126</v>
      </c>
      <c r="C12" s="130"/>
      <c r="D12" s="130"/>
      <c r="E12" s="131"/>
    </row>
    <row r="13" spans="2:14" x14ac:dyDescent="0.25">
      <c r="B13" s="132"/>
      <c r="C13" s="133"/>
      <c r="D13" s="133"/>
      <c r="E13" s="134"/>
    </row>
    <row r="14" spans="2:14" x14ac:dyDescent="0.25">
      <c r="B14" s="132"/>
      <c r="C14" s="133"/>
      <c r="D14" s="133"/>
      <c r="E14" s="134"/>
    </row>
    <row r="15" spans="2:14" x14ac:dyDescent="0.25">
      <c r="B15" s="132"/>
      <c r="C15" s="133"/>
      <c r="D15" s="133"/>
      <c r="E15" s="134"/>
    </row>
    <row r="16" spans="2:14" x14ac:dyDescent="0.25">
      <c r="B16" s="135"/>
      <c r="C16" s="136"/>
      <c r="D16" s="136"/>
      <c r="E16" s="137"/>
    </row>
    <row r="18" spans="2:5" x14ac:dyDescent="0.25">
      <c r="B18" s="129" t="s">
        <v>125</v>
      </c>
      <c r="C18" s="130"/>
      <c r="D18" s="130"/>
      <c r="E18" s="131"/>
    </row>
    <row r="19" spans="2:5" x14ac:dyDescent="0.25">
      <c r="B19" s="132"/>
      <c r="C19" s="133"/>
      <c r="D19" s="133"/>
      <c r="E19" s="134"/>
    </row>
    <row r="20" spans="2:5" x14ac:dyDescent="0.25">
      <c r="B20" s="132"/>
      <c r="C20" s="133"/>
      <c r="D20" s="133"/>
      <c r="E20" s="134"/>
    </row>
    <row r="21" spans="2:5" x14ac:dyDescent="0.25">
      <c r="B21" s="132"/>
      <c r="C21" s="133"/>
      <c r="D21" s="133"/>
      <c r="E21" s="134"/>
    </row>
    <row r="22" spans="2:5" ht="39" customHeight="1" x14ac:dyDescent="0.25">
      <c r="B22" s="135"/>
      <c r="C22" s="136"/>
      <c r="D22" s="136"/>
      <c r="E22" s="137"/>
    </row>
    <row r="24" spans="2:5" x14ac:dyDescent="0.25">
      <c r="B24" s="138" t="s">
        <v>124</v>
      </c>
      <c r="C24" s="138"/>
      <c r="D24" s="138"/>
      <c r="E24" s="138"/>
    </row>
    <row r="25" spans="2:5" x14ac:dyDescent="0.25">
      <c r="B25" s="138"/>
      <c r="C25" s="138"/>
      <c r="D25" s="138"/>
      <c r="E25" s="138"/>
    </row>
    <row r="26" spans="2:5" x14ac:dyDescent="0.25">
      <c r="B26" s="138"/>
      <c r="C26" s="138"/>
      <c r="D26" s="138"/>
      <c r="E26" s="138"/>
    </row>
    <row r="27" spans="2:5" x14ac:dyDescent="0.25">
      <c r="B27" s="138"/>
      <c r="C27" s="138"/>
      <c r="D27" s="138"/>
      <c r="E27" s="138"/>
    </row>
    <row r="28" spans="2:5" ht="36.75" customHeight="1" x14ac:dyDescent="0.25">
      <c r="B28" s="138"/>
      <c r="C28" s="138"/>
      <c r="D28" s="138"/>
      <c r="E28" s="138"/>
    </row>
  </sheetData>
  <sheetProtection algorithmName="SHA-512" hashValue="QfFPTCA0JUgl85/GaPt+/feMTMulnkJ5hOJkgei3j+8yeehrCmtHa5eBLG92L454ab6d3aSUGqFEs2Tr9yPtwg==" saltValue="CvqshCCMJUNNdi0Bs1t6vQ==" spinCount="100000" sheet="1" objects="1" scenarios="1"/>
  <mergeCells count="5">
    <mergeCell ref="B3:N4"/>
    <mergeCell ref="B6:E10"/>
    <mergeCell ref="B12:E16"/>
    <mergeCell ref="B18:E22"/>
    <mergeCell ref="B24:E28"/>
  </mergeCells>
  <hyperlinks>
    <hyperlink ref="B6:E10" location="'Step 1 US loan application form'!A1" display="STEP 1 : Complete US loan application form "/>
    <hyperlink ref="B12:E16" location="'Step 2 COA'!A1" display="STEP 2 : Complete Cost of Attendance"/>
    <hyperlink ref="B18:E22" location="'Step 3 Visa Letter'!A1" display="STEP 3 : Ensure your name, DOB &amp; student number on visa letter is accurat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23"/>
  <sheetViews>
    <sheetView workbookViewId="0">
      <selection activeCell="B3" sqref="B3"/>
    </sheetView>
  </sheetViews>
  <sheetFormatPr defaultRowHeight="15" x14ac:dyDescent="0.25"/>
  <cols>
    <col min="1" max="1" width="24.140625" style="101" bestFit="1" customWidth="1"/>
    <col min="2" max="2" width="51.28515625" style="101" customWidth="1"/>
    <col min="3" max="3" width="11.7109375" style="101" customWidth="1"/>
    <col min="4" max="16384" width="9.140625" style="101"/>
  </cols>
  <sheetData>
    <row r="1" spans="1:12" ht="23.25" x14ac:dyDescent="0.35">
      <c r="A1" s="139" t="s">
        <v>108</v>
      </c>
      <c r="B1" s="139"/>
      <c r="C1" s="139"/>
    </row>
    <row r="2" spans="1:12" x14ac:dyDescent="0.25">
      <c r="A2" s="140" t="s">
        <v>107</v>
      </c>
      <c r="B2" s="140"/>
    </row>
    <row r="3" spans="1:12" x14ac:dyDescent="0.25">
      <c r="A3" s="103" t="s">
        <v>106</v>
      </c>
      <c r="B3" s="104"/>
      <c r="E3" s="105"/>
      <c r="F3" s="105"/>
      <c r="G3" s="105"/>
      <c r="H3" s="105"/>
      <c r="I3" s="105"/>
      <c r="J3" s="105"/>
    </row>
    <row r="4" spans="1:12" x14ac:dyDescent="0.25">
      <c r="A4" s="103" t="s">
        <v>105</v>
      </c>
      <c r="B4" s="104"/>
      <c r="E4" s="105"/>
      <c r="F4" s="105"/>
      <c r="G4" s="105"/>
      <c r="H4" s="105"/>
      <c r="I4" s="105"/>
      <c r="J4" s="105"/>
    </row>
    <row r="5" spans="1:12" x14ac:dyDescent="0.25">
      <c r="A5" s="103" t="s">
        <v>104</v>
      </c>
      <c r="B5" s="104"/>
      <c r="E5" s="105"/>
      <c r="F5" s="105"/>
      <c r="G5" s="105"/>
      <c r="H5" s="105"/>
      <c r="I5" s="105"/>
      <c r="J5" s="105"/>
    </row>
    <row r="6" spans="1:12" x14ac:dyDescent="0.25">
      <c r="A6" s="103" t="s">
        <v>103</v>
      </c>
      <c r="B6" s="104"/>
      <c r="E6" s="105"/>
      <c r="F6" s="105"/>
      <c r="G6" s="105"/>
      <c r="H6" s="105"/>
      <c r="I6" s="105"/>
      <c r="J6" s="105"/>
    </row>
    <row r="7" spans="1:12" x14ac:dyDescent="0.25">
      <c r="A7" s="103" t="s">
        <v>76</v>
      </c>
      <c r="B7" s="104"/>
      <c r="E7" s="105"/>
      <c r="F7" s="105"/>
      <c r="G7" s="105"/>
      <c r="H7" s="105"/>
      <c r="I7" s="105"/>
      <c r="J7" s="105"/>
    </row>
    <row r="8" spans="1:12" x14ac:dyDescent="0.25">
      <c r="A8" s="103" t="s">
        <v>102</v>
      </c>
      <c r="B8" s="104"/>
      <c r="E8" s="105"/>
      <c r="F8" s="105"/>
      <c r="G8" s="105"/>
      <c r="H8" s="105"/>
      <c r="I8" s="105"/>
      <c r="J8" s="105"/>
    </row>
    <row r="9" spans="1:12" x14ac:dyDescent="0.25">
      <c r="A9" s="103" t="s">
        <v>101</v>
      </c>
      <c r="B9" s="104"/>
      <c r="E9" s="105"/>
      <c r="F9" s="105"/>
      <c r="G9" s="105"/>
      <c r="H9" s="105"/>
      <c r="I9" s="105"/>
      <c r="J9" s="105"/>
    </row>
    <row r="10" spans="1:12" x14ac:dyDescent="0.25">
      <c r="A10" s="140" t="s">
        <v>100</v>
      </c>
      <c r="B10" s="140"/>
      <c r="E10" s="105"/>
      <c r="F10" s="105"/>
      <c r="G10" s="105"/>
      <c r="H10" s="105"/>
      <c r="I10" s="105"/>
      <c r="J10" s="105"/>
    </row>
    <row r="11" spans="1:12" ht="60" x14ac:dyDescent="0.25">
      <c r="A11" s="106" t="s">
        <v>99</v>
      </c>
      <c r="B11" s="104"/>
      <c r="D11" s="105"/>
      <c r="E11" s="105"/>
      <c r="F11" s="105"/>
      <c r="G11" s="105"/>
      <c r="H11" s="105"/>
      <c r="I11" s="105"/>
      <c r="J11" s="105"/>
      <c r="K11" s="105"/>
      <c r="L11" s="105"/>
    </row>
    <row r="12" spans="1:12" ht="45" x14ac:dyDescent="0.25">
      <c r="A12" s="106" t="s">
        <v>98</v>
      </c>
      <c r="B12" s="104"/>
      <c r="D12" s="105"/>
      <c r="E12" s="105"/>
      <c r="F12" s="105"/>
      <c r="G12" s="105"/>
      <c r="H12" s="105"/>
      <c r="I12" s="105"/>
      <c r="J12" s="105"/>
      <c r="K12" s="105"/>
      <c r="L12" s="105"/>
    </row>
    <row r="13" spans="1:12" x14ac:dyDescent="0.25">
      <c r="A13" s="140" t="s">
        <v>97</v>
      </c>
      <c r="B13" s="140"/>
      <c r="D13" s="105"/>
      <c r="E13" s="105"/>
      <c r="F13" s="105"/>
      <c r="G13" s="105"/>
      <c r="H13" s="105"/>
      <c r="I13" s="105"/>
      <c r="J13" s="105"/>
      <c r="K13" s="105"/>
      <c r="L13" s="105"/>
    </row>
    <row r="14" spans="1:12" x14ac:dyDescent="0.25">
      <c r="A14" s="103" t="s">
        <v>96</v>
      </c>
      <c r="B14" s="104"/>
      <c r="D14" s="105"/>
      <c r="E14" s="105"/>
      <c r="F14" s="105"/>
      <c r="G14" s="105"/>
      <c r="H14" s="105"/>
      <c r="I14" s="105"/>
      <c r="J14" s="105"/>
      <c r="K14" s="105"/>
      <c r="L14" s="105"/>
    </row>
    <row r="15" spans="1:12" x14ac:dyDescent="0.25">
      <c r="A15" s="103"/>
      <c r="B15" s="104"/>
      <c r="D15" s="105"/>
      <c r="E15" s="105"/>
      <c r="F15" s="105"/>
      <c r="G15" s="105"/>
      <c r="H15" s="105"/>
      <c r="I15" s="105"/>
      <c r="J15" s="105"/>
      <c r="K15" s="105"/>
      <c r="L15" s="105"/>
    </row>
    <row r="16" spans="1:12" x14ac:dyDescent="0.25">
      <c r="A16" s="103"/>
      <c r="B16" s="104"/>
      <c r="D16" s="105"/>
      <c r="E16" s="105"/>
      <c r="F16" s="105"/>
      <c r="G16" s="105"/>
      <c r="H16" s="105"/>
      <c r="I16" s="105"/>
      <c r="J16" s="105"/>
      <c r="K16" s="105"/>
      <c r="L16" s="105"/>
    </row>
    <row r="17" spans="1:12" x14ac:dyDescent="0.25">
      <c r="A17" s="103"/>
      <c r="B17" s="104"/>
      <c r="D17" s="105"/>
      <c r="E17" s="105"/>
      <c r="F17" s="105"/>
      <c r="G17" s="105"/>
      <c r="H17" s="105"/>
      <c r="I17" s="105"/>
      <c r="J17" s="105"/>
      <c r="K17" s="105"/>
      <c r="L17" s="105"/>
    </row>
    <row r="18" spans="1:12" x14ac:dyDescent="0.25">
      <c r="A18" s="103"/>
      <c r="B18" s="104"/>
      <c r="D18" s="105"/>
      <c r="E18" s="105"/>
      <c r="F18" s="105"/>
      <c r="G18" s="105"/>
      <c r="H18" s="105"/>
      <c r="I18" s="105"/>
      <c r="J18" s="105"/>
      <c r="K18" s="105"/>
      <c r="L18" s="105"/>
    </row>
    <row r="19" spans="1:12" x14ac:dyDescent="0.25">
      <c r="A19" s="140" t="s">
        <v>95</v>
      </c>
      <c r="B19" s="140"/>
      <c r="D19" s="105"/>
      <c r="E19" s="105"/>
      <c r="F19" s="105"/>
      <c r="G19" s="105"/>
      <c r="H19" s="105"/>
      <c r="I19" s="105"/>
      <c r="J19" s="105"/>
      <c r="K19" s="105"/>
      <c r="L19" s="105"/>
    </row>
    <row r="20" spans="1:12" ht="90" x14ac:dyDescent="0.25">
      <c r="A20" s="106" t="s">
        <v>94</v>
      </c>
      <c r="B20" s="104"/>
      <c r="D20" s="105"/>
      <c r="E20" s="105"/>
      <c r="F20" s="105"/>
      <c r="G20" s="105"/>
      <c r="H20" s="105"/>
      <c r="I20" s="105"/>
      <c r="J20" s="105"/>
      <c r="K20" s="105"/>
      <c r="L20" s="105"/>
    </row>
    <row r="21" spans="1:12" ht="165" x14ac:dyDescent="0.25">
      <c r="A21" s="106" t="s">
        <v>93</v>
      </c>
      <c r="B21" s="104"/>
      <c r="G21" s="105"/>
      <c r="H21" s="105"/>
      <c r="I21" s="105"/>
      <c r="J21" s="105"/>
      <c r="K21" s="105"/>
      <c r="L21" s="105"/>
    </row>
    <row r="22" spans="1:12" x14ac:dyDescent="0.25">
      <c r="A22" s="103" t="s">
        <v>92</v>
      </c>
      <c r="B22" s="104"/>
    </row>
    <row r="23" spans="1:12" x14ac:dyDescent="0.25">
      <c r="A23" s="103" t="s">
        <v>91</v>
      </c>
      <c r="B23" s="102"/>
    </row>
  </sheetData>
  <sheetProtection algorithmName="SHA-512" hashValue="Ez6ZtnTsR6xIb9CwAnsZ29pYg9+E1FuZbdQ6xz4b/5jdKWH5VGEnHH6JLOqomvs+ZN+sDcfa2GFIeKoTZ9ksJA==" saltValue="5GJbGLLNlEW88ONSOx+4jw==" spinCount="100000" sheet="1" objects="1" scenarios="1"/>
  <mergeCells count="5">
    <mergeCell ref="A1:C1"/>
    <mergeCell ref="A2:B2"/>
    <mergeCell ref="A10:B10"/>
    <mergeCell ref="A13:B13"/>
    <mergeCell ref="A19:B19"/>
  </mergeCells>
  <dataValidations count="8">
    <dataValidation allowBlank="1" showInputMessage="1" showErrorMessage="1" prompt="No hyphens or spaces" sqref="B6"/>
    <dataValidation type="date" allowBlank="1" showInputMessage="1" showErrorMessage="1" prompt="DD/MM/YY" sqref="B23">
      <formula1>42736</formula1>
      <formula2>43466</formula2>
    </dataValidation>
    <dataValidation allowBlank="1" showInputMessage="1" showErrorMessage="1" prompt="Enter Full Name" sqref="B22"/>
    <dataValidation allowBlank="1" showInputMessage="1" showErrorMessage="1" prompt="Enter degree course" sqref="B8"/>
    <dataValidation type="list" showInputMessage="1" showErrorMessage="1" prompt="Select an option" sqref="B11">
      <formula1>"Yes, No"</formula1>
    </dataValidation>
    <dataValidation type="list" showInputMessage="1" showErrorMessage="1" prompt="Select level of study from the drop down list" sqref="B9">
      <formula1>"Undergraduate i.e. BA/BSc, Postgraduate Taught i.e. MA/MSc, Postgraduate Research i.e. MPhil/PhD"</formula1>
    </dataValidation>
    <dataValidation allowBlank="1" showInputMessage="1" showErrorMessage="1" prompt="(DD/MM/YY)" sqref="B5"/>
    <dataValidation allowBlank="1" showInputMessage="1" showErrorMessage="1" prompt="Starting with 100...." sqref="B7"/>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12</xdr:row>
                    <xdr:rowOff>171450</xdr:rowOff>
                  </from>
                  <to>
                    <xdr:col>1</xdr:col>
                    <xdr:colOff>2362200</xdr:colOff>
                    <xdr:row>13</xdr:row>
                    <xdr:rowOff>180975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13</xdr:row>
                    <xdr:rowOff>171450</xdr:rowOff>
                  </from>
                  <to>
                    <xdr:col>1</xdr:col>
                    <xdr:colOff>2362200</xdr:colOff>
                    <xdr:row>14</xdr:row>
                    <xdr:rowOff>180975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14</xdr:row>
                    <xdr:rowOff>171450</xdr:rowOff>
                  </from>
                  <to>
                    <xdr:col>1</xdr:col>
                    <xdr:colOff>2362200</xdr:colOff>
                    <xdr:row>15</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0</xdr:colOff>
                    <xdr:row>15</xdr:row>
                    <xdr:rowOff>171450</xdr:rowOff>
                  </from>
                  <to>
                    <xdr:col>1</xdr:col>
                    <xdr:colOff>2362200</xdr:colOff>
                    <xdr:row>16</xdr:row>
                    <xdr:rowOff>180975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0</xdr:colOff>
                    <xdr:row>16</xdr:row>
                    <xdr:rowOff>171450</xdr:rowOff>
                  </from>
                  <to>
                    <xdr:col>1</xdr:col>
                    <xdr:colOff>2362200</xdr:colOff>
                    <xdr:row>17</xdr:row>
                    <xdr:rowOff>180975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1047750</xdr:colOff>
                    <xdr:row>19</xdr:row>
                    <xdr:rowOff>571500</xdr:rowOff>
                  </from>
                  <to>
                    <xdr:col>1</xdr:col>
                    <xdr:colOff>1914525</xdr:colOff>
                    <xdr:row>19</xdr:row>
                    <xdr:rowOff>933450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1047750</xdr:colOff>
                    <xdr:row>20</xdr:row>
                    <xdr:rowOff>895350</xdr:rowOff>
                  </from>
                  <to>
                    <xdr:col>1</xdr:col>
                    <xdr:colOff>1914525</xdr:colOff>
                    <xdr:row>20</xdr:row>
                    <xdr:rowOff>1228725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55"/>
  <sheetViews>
    <sheetView zoomScale="80" zoomScaleNormal="80" workbookViewId="0">
      <selection activeCell="F27" sqref="F27"/>
    </sheetView>
  </sheetViews>
  <sheetFormatPr defaultRowHeight="12.75" x14ac:dyDescent="0.2"/>
  <cols>
    <col min="1" max="1" width="41.85546875" customWidth="1"/>
    <col min="2" max="2" width="22" bestFit="1" customWidth="1"/>
    <col min="3" max="3" width="18" customWidth="1"/>
    <col min="4" max="4" width="20.85546875" customWidth="1"/>
    <col min="5" max="5" width="32.140625" bestFit="1" customWidth="1"/>
  </cols>
  <sheetData>
    <row r="1" spans="1:256" ht="18" x14ac:dyDescent="0.25">
      <c r="A1" s="69" t="s">
        <v>80</v>
      </c>
      <c r="B1" s="141" t="s">
        <v>69</v>
      </c>
      <c r="C1" s="141"/>
      <c r="D1" s="14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75" x14ac:dyDescent="0.25">
      <c r="A2" s="2" t="s">
        <v>123</v>
      </c>
      <c r="B2" s="141"/>
      <c r="C2" s="141"/>
      <c r="D2" s="141"/>
    </row>
    <row r="3" spans="1:256" ht="29.25" customHeight="1" x14ac:dyDescent="0.25">
      <c r="A3" s="2" t="s">
        <v>0</v>
      </c>
      <c r="B3" s="4"/>
      <c r="C3" s="5"/>
      <c r="D3" s="3" t="s">
        <v>70</v>
      </c>
    </row>
    <row r="4" spans="1:256" ht="15.75" x14ac:dyDescent="0.25">
      <c r="A4" s="6" t="s">
        <v>1</v>
      </c>
      <c r="B4" s="7" t="s">
        <v>2</v>
      </c>
      <c r="C4" s="7" t="s">
        <v>3</v>
      </c>
      <c r="E4" s="3"/>
      <c r="F4" s="8"/>
      <c r="G4" s="8"/>
    </row>
    <row r="5" spans="1:256" x14ac:dyDescent="0.2">
      <c r="A5" t="s">
        <v>4</v>
      </c>
      <c r="B5" s="119">
        <v>0</v>
      </c>
      <c r="C5" s="10">
        <f t="shared" ref="C5:C10" si="0">B5*$B$14</f>
        <v>0</v>
      </c>
      <c r="F5" s="8"/>
    </row>
    <row r="6" spans="1:256" x14ac:dyDescent="0.2">
      <c r="A6" t="s">
        <v>5</v>
      </c>
      <c r="B6" s="9">
        <v>6800</v>
      </c>
      <c r="C6" s="10">
        <f t="shared" si="0"/>
        <v>9860</v>
      </c>
      <c r="F6" s="8"/>
    </row>
    <row r="7" spans="1:256" x14ac:dyDescent="0.2">
      <c r="A7" t="s">
        <v>6</v>
      </c>
      <c r="B7" s="9">
        <v>3000</v>
      </c>
      <c r="C7" s="10">
        <f t="shared" si="0"/>
        <v>4350</v>
      </c>
      <c r="F7" s="8"/>
    </row>
    <row r="8" spans="1:256" x14ac:dyDescent="0.2">
      <c r="A8" t="s">
        <v>7</v>
      </c>
      <c r="B8" s="9">
        <v>600</v>
      </c>
      <c r="C8" s="10">
        <f t="shared" si="0"/>
        <v>870</v>
      </c>
      <c r="F8" s="8"/>
    </row>
    <row r="9" spans="1:256" x14ac:dyDescent="0.2">
      <c r="A9" t="s">
        <v>8</v>
      </c>
      <c r="B9" s="9">
        <v>1200</v>
      </c>
      <c r="C9" s="10">
        <f t="shared" si="0"/>
        <v>1740</v>
      </c>
      <c r="F9" s="8"/>
    </row>
    <row r="10" spans="1:256" x14ac:dyDescent="0.2">
      <c r="A10" t="s">
        <v>9</v>
      </c>
      <c r="B10" s="9">
        <v>2000</v>
      </c>
      <c r="C10" s="10">
        <f t="shared" si="0"/>
        <v>2900</v>
      </c>
      <c r="F10" s="8"/>
    </row>
    <row r="11" spans="1:256" x14ac:dyDescent="0.2">
      <c r="A11" s="92" t="s">
        <v>79</v>
      </c>
      <c r="B11" s="9">
        <f>C11/B14</f>
        <v>48.275862068965516</v>
      </c>
      <c r="C11" s="10">
        <v>70</v>
      </c>
      <c r="F11" s="8"/>
    </row>
    <row r="12" spans="1:256" x14ac:dyDescent="0.2">
      <c r="A12" s="11" t="s">
        <v>10</v>
      </c>
      <c r="B12" s="9">
        <f>SUM(B5:B11)</f>
        <v>13648.275862068966</v>
      </c>
      <c r="C12" s="10">
        <f>SUM(C5:C11)</f>
        <v>19790</v>
      </c>
      <c r="D12" s="70" t="s">
        <v>71</v>
      </c>
      <c r="E12" s="112"/>
      <c r="F12" s="8"/>
    </row>
    <row r="13" spans="1:256" x14ac:dyDescent="0.2">
      <c r="B13" s="12"/>
      <c r="C13" s="10"/>
      <c r="D13" s="70" t="s">
        <v>72</v>
      </c>
      <c r="E13" s="112"/>
      <c r="F13" s="8"/>
    </row>
    <row r="14" spans="1:256" x14ac:dyDescent="0.2">
      <c r="A14" s="71" t="s">
        <v>12</v>
      </c>
      <c r="B14" s="95">
        <v>1.45</v>
      </c>
      <c r="D14" s="70" t="s">
        <v>78</v>
      </c>
      <c r="E14" s="112"/>
      <c r="F14" s="8"/>
    </row>
    <row r="15" spans="1:256" x14ac:dyDescent="0.2">
      <c r="B15" s="13"/>
      <c r="D15" s="70" t="s">
        <v>77</v>
      </c>
      <c r="E15" s="112"/>
      <c r="F15" s="8"/>
    </row>
    <row r="16" spans="1:256" ht="15.75" x14ac:dyDescent="0.25">
      <c r="A16" s="72" t="s">
        <v>13</v>
      </c>
      <c r="B16" s="73">
        <f>C12</f>
        <v>19790</v>
      </c>
      <c r="D16" s="70" t="s">
        <v>73</v>
      </c>
      <c r="E16" s="112"/>
      <c r="F16" s="8"/>
    </row>
    <row r="17" spans="1:6" ht="15.75" x14ac:dyDescent="0.25">
      <c r="A17" s="14"/>
      <c r="B17" s="15"/>
      <c r="D17" s="70" t="s">
        <v>74</v>
      </c>
      <c r="E17" s="113"/>
      <c r="F17" s="8"/>
    </row>
    <row r="18" spans="1:6" ht="15.75" x14ac:dyDescent="0.25">
      <c r="A18" s="74"/>
      <c r="B18" s="75" t="s">
        <v>14</v>
      </c>
      <c r="C18" s="76" t="s">
        <v>15</v>
      </c>
      <c r="D18" s="70" t="s">
        <v>75</v>
      </c>
      <c r="E18" s="114"/>
    </row>
    <row r="19" spans="1:6" ht="63" x14ac:dyDescent="0.25">
      <c r="A19" s="77" t="s">
        <v>81</v>
      </c>
      <c r="B19" s="117"/>
      <c r="C19" s="118"/>
      <c r="D19" s="70" t="s">
        <v>76</v>
      </c>
      <c r="E19" s="115"/>
    </row>
    <row r="20" spans="1:6" s="13" customFormat="1" ht="18" x14ac:dyDescent="0.25">
      <c r="A20" s="17"/>
      <c r="B20" s="18"/>
      <c r="C20" s="19"/>
      <c r="D20" s="93"/>
      <c r="E20" s="116"/>
    </row>
    <row r="21" spans="1:6" s="4" customFormat="1" ht="31.5" x14ac:dyDescent="0.25">
      <c r="A21" s="78" t="s">
        <v>16</v>
      </c>
      <c r="B21" s="79" t="s">
        <v>17</v>
      </c>
      <c r="C21" s="79" t="s">
        <v>18</v>
      </c>
      <c r="D21" s="80" t="s">
        <v>19</v>
      </c>
      <c r="E21" s="20"/>
    </row>
    <row r="22" spans="1:6" x14ac:dyDescent="0.2">
      <c r="A22" t="s">
        <v>20</v>
      </c>
      <c r="B22" s="21">
        <f>B16</f>
        <v>19790</v>
      </c>
      <c r="C22" s="10">
        <f>B22</f>
        <v>19790</v>
      </c>
      <c r="D22" s="10">
        <f>B22</f>
        <v>19790</v>
      </c>
    </row>
    <row r="23" spans="1:6" x14ac:dyDescent="0.2">
      <c r="A23" t="s">
        <v>21</v>
      </c>
      <c r="B23" s="120">
        <v>0</v>
      </c>
      <c r="C23" s="23" t="s">
        <v>11</v>
      </c>
      <c r="D23" s="23" t="s">
        <v>11</v>
      </c>
    </row>
    <row r="24" spans="1:6" s="13" customFormat="1" x14ac:dyDescent="0.2">
      <c r="A24" s="13" t="s">
        <v>22</v>
      </c>
      <c r="B24" s="22">
        <f>(B19*B14)+C19</f>
        <v>0</v>
      </c>
      <c r="C24" s="22">
        <f>B27+B24</f>
        <v>4500</v>
      </c>
      <c r="D24" s="22">
        <f>B24+B27+C27</f>
        <v>6500</v>
      </c>
    </row>
    <row r="25" spans="1:6" x14ac:dyDescent="0.2">
      <c r="A25" t="s">
        <v>23</v>
      </c>
      <c r="B25" s="10">
        <f>IF(B22-B23-B24&lt;0,0,B22-B23-B24)</f>
        <v>19790</v>
      </c>
      <c r="C25" s="10">
        <f>IF(C22-C24&lt;0,0,C22-C24)</f>
        <v>15290</v>
      </c>
      <c r="D25" s="10">
        <f>IF(D22-D24&lt;0,0,D22-D24)</f>
        <v>13290</v>
      </c>
    </row>
    <row r="26" spans="1:6" x14ac:dyDescent="0.2">
      <c r="A26" t="s">
        <v>24</v>
      </c>
      <c r="B26" s="10">
        <v>4500</v>
      </c>
      <c r="C26" s="10">
        <f>B38</f>
        <v>2000</v>
      </c>
      <c r="D26" s="23"/>
    </row>
    <row r="27" spans="1:6" s="13" customFormat="1" ht="18" x14ac:dyDescent="0.25">
      <c r="A27" s="100" t="s">
        <v>90</v>
      </c>
      <c r="B27" s="24">
        <f>IF(B26&lt;B25,B26,B25)</f>
        <v>4500</v>
      </c>
      <c r="C27" s="24">
        <f>IF(C26&lt;C25,C26,C25)</f>
        <v>2000</v>
      </c>
      <c r="D27" s="25">
        <f>ROUNDUP(D25, -2)</f>
        <v>13300</v>
      </c>
    </row>
    <row r="28" spans="1:6" ht="18" x14ac:dyDescent="0.25">
      <c r="A28" s="1"/>
      <c r="B28" s="26"/>
      <c r="C28" s="26"/>
      <c r="D28" s="16"/>
    </row>
    <row r="29" spans="1:6" ht="31.5" x14ac:dyDescent="0.25">
      <c r="A29" s="81"/>
      <c r="B29" s="75" t="s">
        <v>25</v>
      </c>
      <c r="C29" s="75" t="s">
        <v>18</v>
      </c>
      <c r="D29" s="82" t="s">
        <v>19</v>
      </c>
    </row>
    <row r="30" spans="1:6" ht="63" x14ac:dyDescent="0.25">
      <c r="A30" s="83" t="s">
        <v>26</v>
      </c>
      <c r="B30" s="121">
        <v>0</v>
      </c>
      <c r="C30" s="121">
        <v>0</v>
      </c>
      <c r="D30" s="122">
        <v>0</v>
      </c>
    </row>
    <row r="31" spans="1:6" ht="31.5" x14ac:dyDescent="0.25">
      <c r="A31" s="83" t="s">
        <v>82</v>
      </c>
      <c r="B31" s="87"/>
      <c r="C31" s="87"/>
      <c r="D31" s="88">
        <f>D30*4.276/95.75</f>
        <v>0</v>
      </c>
    </row>
    <row r="32" spans="1:6" ht="15.75" x14ac:dyDescent="0.25">
      <c r="A32" s="84" t="s">
        <v>27</v>
      </c>
      <c r="B32" s="89"/>
      <c r="C32" s="90"/>
      <c r="D32" s="91">
        <f>D30+D31</f>
        <v>0</v>
      </c>
    </row>
    <row r="33" spans="1:4" s="13" customFormat="1" ht="15.75" x14ac:dyDescent="0.25">
      <c r="A33" s="27"/>
      <c r="B33" s="28"/>
      <c r="C33" s="29"/>
      <c r="D33" s="30"/>
    </row>
    <row r="34" spans="1:4" ht="31.5" x14ac:dyDescent="0.25">
      <c r="A34" s="85" t="s">
        <v>28</v>
      </c>
      <c r="B34" s="86" t="s">
        <v>29</v>
      </c>
      <c r="C34" s="123"/>
    </row>
    <row r="35" spans="1:4" s="13" customFormat="1" ht="15.75" x14ac:dyDescent="0.25">
      <c r="A35" s="17" t="s">
        <v>30</v>
      </c>
      <c r="B35" s="31"/>
      <c r="C35" s="29" t="s">
        <v>31</v>
      </c>
    </row>
    <row r="36" spans="1:4" ht="25.5" x14ac:dyDescent="0.2">
      <c r="A36" t="s">
        <v>32</v>
      </c>
      <c r="B36" s="16">
        <v>6500</v>
      </c>
      <c r="C36" s="32" t="s">
        <v>33</v>
      </c>
      <c r="D36" s="33" t="s">
        <v>34</v>
      </c>
    </row>
    <row r="37" spans="1:4" x14ac:dyDescent="0.2">
      <c r="A37" s="8" t="s">
        <v>35</v>
      </c>
      <c r="B37" s="16">
        <f>B27</f>
        <v>4500</v>
      </c>
      <c r="C37" s="34" t="s">
        <v>36</v>
      </c>
      <c r="D37" s="34" t="s">
        <v>37</v>
      </c>
    </row>
    <row r="38" spans="1:4" x14ac:dyDescent="0.2">
      <c r="A38" s="8" t="s">
        <v>38</v>
      </c>
      <c r="B38" s="16">
        <f>B36-B37</f>
        <v>2000</v>
      </c>
      <c r="C38" s="16"/>
    </row>
    <row r="40" spans="1:4" x14ac:dyDescent="0.2">
      <c r="A40" t="s">
        <v>39</v>
      </c>
    </row>
    <row r="41" spans="1:4" x14ac:dyDescent="0.2">
      <c r="A41" t="s">
        <v>40</v>
      </c>
    </row>
    <row r="42" spans="1:4" x14ac:dyDescent="0.2">
      <c r="A42" t="s">
        <v>41</v>
      </c>
    </row>
    <row r="43" spans="1:4" x14ac:dyDescent="0.2">
      <c r="A43" s="13"/>
      <c r="B43" s="13"/>
      <c r="C43" s="13"/>
    </row>
    <row r="44" spans="1:4" x14ac:dyDescent="0.2">
      <c r="A44" s="13"/>
      <c r="B44" s="13"/>
      <c r="C44" s="13"/>
    </row>
    <row r="47" spans="1:4" x14ac:dyDescent="0.2">
      <c r="A47" s="3"/>
    </row>
    <row r="49" spans="1:1" x14ac:dyDescent="0.2">
      <c r="A49" s="3"/>
    </row>
    <row r="55" spans="1:1" x14ac:dyDescent="0.2">
      <c r="A55" s="3"/>
    </row>
  </sheetData>
  <sheetProtection algorithmName="SHA-512" hashValue="DnDSMVk7E4B4JYugDc//pLn+u5kzPEUq1j6UbF6veWmxLhsNeggWJSuc3xjxIiUQxZVq82lRYMZkU4VOFY5Q9Q==" saltValue="FOQHOI6GzZFKB0PltceBOA==" spinCount="100000" sheet="1" objects="1" scenarios="1"/>
  <mergeCells count="1">
    <mergeCell ref="B1:D2"/>
  </mergeCells>
  <pageMargins left="0.75" right="0.75" top="1" bottom="1" header="0.5" footer="0.5"/>
  <pageSetup paperSize="9" scale="88" orientation="portrait" r:id="rId1"/>
  <headerFooter alignWithMargins="0"/>
  <colBreaks count="1" manualBreakCount="1">
    <brk id="4"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67"/>
  <sheetViews>
    <sheetView topLeftCell="A10" workbookViewId="0">
      <selection activeCell="A43" sqref="A43"/>
    </sheetView>
  </sheetViews>
  <sheetFormatPr defaultRowHeight="15" x14ac:dyDescent="0.25"/>
  <cols>
    <col min="1" max="1" width="43.5703125" style="38" customWidth="1"/>
    <col min="2" max="2" width="61.7109375" style="38" customWidth="1"/>
    <col min="3" max="3" width="12.85546875" style="38" bestFit="1" customWidth="1"/>
    <col min="4" max="256" width="9.140625" style="38"/>
    <col min="257" max="257" width="43.5703125" style="38" customWidth="1"/>
    <col min="258" max="258" width="61.7109375" style="38" customWidth="1"/>
    <col min="259" max="512" width="9.140625" style="38"/>
    <col min="513" max="513" width="43.5703125" style="38" customWidth="1"/>
    <col min="514" max="514" width="61.7109375" style="38" customWidth="1"/>
    <col min="515" max="768" width="9.140625" style="38"/>
    <col min="769" max="769" width="43.5703125" style="38" customWidth="1"/>
    <col min="770" max="770" width="61.7109375" style="38" customWidth="1"/>
    <col min="771" max="1024" width="9.140625" style="38"/>
    <col min="1025" max="1025" width="43.5703125" style="38" customWidth="1"/>
    <col min="1026" max="1026" width="61.7109375" style="38" customWidth="1"/>
    <col min="1027" max="1280" width="9.140625" style="38"/>
    <col min="1281" max="1281" width="43.5703125" style="38" customWidth="1"/>
    <col min="1282" max="1282" width="61.7109375" style="38" customWidth="1"/>
    <col min="1283" max="1536" width="9.140625" style="38"/>
    <col min="1537" max="1537" width="43.5703125" style="38" customWidth="1"/>
    <col min="1538" max="1538" width="61.7109375" style="38" customWidth="1"/>
    <col min="1539" max="1792" width="9.140625" style="38"/>
    <col min="1793" max="1793" width="43.5703125" style="38" customWidth="1"/>
    <col min="1794" max="1794" width="61.7109375" style="38" customWidth="1"/>
    <col min="1795" max="2048" width="9.140625" style="38"/>
    <col min="2049" max="2049" width="43.5703125" style="38" customWidth="1"/>
    <col min="2050" max="2050" width="61.7109375" style="38" customWidth="1"/>
    <col min="2051" max="2304" width="9.140625" style="38"/>
    <col min="2305" max="2305" width="43.5703125" style="38" customWidth="1"/>
    <col min="2306" max="2306" width="61.7109375" style="38" customWidth="1"/>
    <col min="2307" max="2560" width="9.140625" style="38"/>
    <col min="2561" max="2561" width="43.5703125" style="38" customWidth="1"/>
    <col min="2562" max="2562" width="61.7109375" style="38" customWidth="1"/>
    <col min="2563" max="2816" width="9.140625" style="38"/>
    <col min="2817" max="2817" width="43.5703125" style="38" customWidth="1"/>
    <col min="2818" max="2818" width="61.7109375" style="38" customWidth="1"/>
    <col min="2819" max="3072" width="9.140625" style="38"/>
    <col min="3073" max="3073" width="43.5703125" style="38" customWidth="1"/>
    <col min="3074" max="3074" width="61.7109375" style="38" customWidth="1"/>
    <col min="3075" max="3328" width="9.140625" style="38"/>
    <col min="3329" max="3329" width="43.5703125" style="38" customWidth="1"/>
    <col min="3330" max="3330" width="61.7109375" style="38" customWidth="1"/>
    <col min="3331" max="3584" width="9.140625" style="38"/>
    <col min="3585" max="3585" width="43.5703125" style="38" customWidth="1"/>
    <col min="3586" max="3586" width="61.7109375" style="38" customWidth="1"/>
    <col min="3587" max="3840" width="9.140625" style="38"/>
    <col min="3841" max="3841" width="43.5703125" style="38" customWidth="1"/>
    <col min="3842" max="3842" width="61.7109375" style="38" customWidth="1"/>
    <col min="3843" max="4096" width="9.140625" style="38"/>
    <col min="4097" max="4097" width="43.5703125" style="38" customWidth="1"/>
    <col min="4098" max="4098" width="61.7109375" style="38" customWidth="1"/>
    <col min="4099" max="4352" width="9.140625" style="38"/>
    <col min="4353" max="4353" width="43.5703125" style="38" customWidth="1"/>
    <col min="4354" max="4354" width="61.7109375" style="38" customWidth="1"/>
    <col min="4355" max="4608" width="9.140625" style="38"/>
    <col min="4609" max="4609" width="43.5703125" style="38" customWidth="1"/>
    <col min="4610" max="4610" width="61.7109375" style="38" customWidth="1"/>
    <col min="4611" max="4864" width="9.140625" style="38"/>
    <col min="4865" max="4865" width="43.5703125" style="38" customWidth="1"/>
    <col min="4866" max="4866" width="61.7109375" style="38" customWidth="1"/>
    <col min="4867" max="5120" width="9.140625" style="38"/>
    <col min="5121" max="5121" width="43.5703125" style="38" customWidth="1"/>
    <col min="5122" max="5122" width="61.7109375" style="38" customWidth="1"/>
    <col min="5123" max="5376" width="9.140625" style="38"/>
    <col min="5377" max="5377" width="43.5703125" style="38" customWidth="1"/>
    <col min="5378" max="5378" width="61.7109375" style="38" customWidth="1"/>
    <col min="5379" max="5632" width="9.140625" style="38"/>
    <col min="5633" max="5633" width="43.5703125" style="38" customWidth="1"/>
    <col min="5634" max="5634" width="61.7109375" style="38" customWidth="1"/>
    <col min="5635" max="5888" width="9.140625" style="38"/>
    <col min="5889" max="5889" width="43.5703125" style="38" customWidth="1"/>
    <col min="5890" max="5890" width="61.7109375" style="38" customWidth="1"/>
    <col min="5891" max="6144" width="9.140625" style="38"/>
    <col min="6145" max="6145" width="43.5703125" style="38" customWidth="1"/>
    <col min="6146" max="6146" width="61.7109375" style="38" customWidth="1"/>
    <col min="6147" max="6400" width="9.140625" style="38"/>
    <col min="6401" max="6401" width="43.5703125" style="38" customWidth="1"/>
    <col min="6402" max="6402" width="61.7109375" style="38" customWidth="1"/>
    <col min="6403" max="6656" width="9.140625" style="38"/>
    <col min="6657" max="6657" width="43.5703125" style="38" customWidth="1"/>
    <col min="6658" max="6658" width="61.7109375" style="38" customWidth="1"/>
    <col min="6659" max="6912" width="9.140625" style="38"/>
    <col min="6913" max="6913" width="43.5703125" style="38" customWidth="1"/>
    <col min="6914" max="6914" width="61.7109375" style="38" customWidth="1"/>
    <col min="6915" max="7168" width="9.140625" style="38"/>
    <col min="7169" max="7169" width="43.5703125" style="38" customWidth="1"/>
    <col min="7170" max="7170" width="61.7109375" style="38" customWidth="1"/>
    <col min="7171" max="7424" width="9.140625" style="38"/>
    <col min="7425" max="7425" width="43.5703125" style="38" customWidth="1"/>
    <col min="7426" max="7426" width="61.7109375" style="38" customWidth="1"/>
    <col min="7427" max="7680" width="9.140625" style="38"/>
    <col min="7681" max="7681" width="43.5703125" style="38" customWidth="1"/>
    <col min="7682" max="7682" width="61.7109375" style="38" customWidth="1"/>
    <col min="7683" max="7936" width="9.140625" style="38"/>
    <col min="7937" max="7937" width="43.5703125" style="38" customWidth="1"/>
    <col min="7938" max="7938" width="61.7109375" style="38" customWidth="1"/>
    <col min="7939" max="8192" width="9.140625" style="38"/>
    <col min="8193" max="8193" width="43.5703125" style="38" customWidth="1"/>
    <col min="8194" max="8194" width="61.7109375" style="38" customWidth="1"/>
    <col min="8195" max="8448" width="9.140625" style="38"/>
    <col min="8449" max="8449" width="43.5703125" style="38" customWidth="1"/>
    <col min="8450" max="8450" width="61.7109375" style="38" customWidth="1"/>
    <col min="8451" max="8704" width="9.140625" style="38"/>
    <col min="8705" max="8705" width="43.5703125" style="38" customWidth="1"/>
    <col min="8706" max="8706" width="61.7109375" style="38" customWidth="1"/>
    <col min="8707" max="8960" width="9.140625" style="38"/>
    <col min="8961" max="8961" width="43.5703125" style="38" customWidth="1"/>
    <col min="8962" max="8962" width="61.7109375" style="38" customWidth="1"/>
    <col min="8963" max="9216" width="9.140625" style="38"/>
    <col min="9217" max="9217" width="43.5703125" style="38" customWidth="1"/>
    <col min="9218" max="9218" width="61.7109375" style="38" customWidth="1"/>
    <col min="9219" max="9472" width="9.140625" style="38"/>
    <col min="9473" max="9473" width="43.5703125" style="38" customWidth="1"/>
    <col min="9474" max="9474" width="61.7109375" style="38" customWidth="1"/>
    <col min="9475" max="9728" width="9.140625" style="38"/>
    <col min="9729" max="9729" width="43.5703125" style="38" customWidth="1"/>
    <col min="9730" max="9730" width="61.7109375" style="38" customWidth="1"/>
    <col min="9731" max="9984" width="9.140625" style="38"/>
    <col min="9985" max="9985" width="43.5703125" style="38" customWidth="1"/>
    <col min="9986" max="9986" width="61.7109375" style="38" customWidth="1"/>
    <col min="9987" max="10240" width="9.140625" style="38"/>
    <col min="10241" max="10241" width="43.5703125" style="38" customWidth="1"/>
    <col min="10242" max="10242" width="61.7109375" style="38" customWidth="1"/>
    <col min="10243" max="10496" width="9.140625" style="38"/>
    <col min="10497" max="10497" width="43.5703125" style="38" customWidth="1"/>
    <col min="10498" max="10498" width="61.7109375" style="38" customWidth="1"/>
    <col min="10499" max="10752" width="9.140625" style="38"/>
    <col min="10753" max="10753" width="43.5703125" style="38" customWidth="1"/>
    <col min="10754" max="10754" width="61.7109375" style="38" customWidth="1"/>
    <col min="10755" max="11008" width="9.140625" style="38"/>
    <col min="11009" max="11009" width="43.5703125" style="38" customWidth="1"/>
    <col min="11010" max="11010" width="61.7109375" style="38" customWidth="1"/>
    <col min="11011" max="11264" width="9.140625" style="38"/>
    <col min="11265" max="11265" width="43.5703125" style="38" customWidth="1"/>
    <col min="11266" max="11266" width="61.7109375" style="38" customWidth="1"/>
    <col min="11267" max="11520" width="9.140625" style="38"/>
    <col min="11521" max="11521" width="43.5703125" style="38" customWidth="1"/>
    <col min="11522" max="11522" width="61.7109375" style="38" customWidth="1"/>
    <col min="11523" max="11776" width="9.140625" style="38"/>
    <col min="11777" max="11777" width="43.5703125" style="38" customWidth="1"/>
    <col min="11778" max="11778" width="61.7109375" style="38" customWidth="1"/>
    <col min="11779" max="12032" width="9.140625" style="38"/>
    <col min="12033" max="12033" width="43.5703125" style="38" customWidth="1"/>
    <col min="12034" max="12034" width="61.7109375" style="38" customWidth="1"/>
    <col min="12035" max="12288" width="9.140625" style="38"/>
    <col min="12289" max="12289" width="43.5703125" style="38" customWidth="1"/>
    <col min="12290" max="12290" width="61.7109375" style="38" customWidth="1"/>
    <col min="12291" max="12544" width="9.140625" style="38"/>
    <col min="12545" max="12545" width="43.5703125" style="38" customWidth="1"/>
    <col min="12546" max="12546" width="61.7109375" style="38" customWidth="1"/>
    <col min="12547" max="12800" width="9.140625" style="38"/>
    <col min="12801" max="12801" width="43.5703125" style="38" customWidth="1"/>
    <col min="12802" max="12802" width="61.7109375" style="38" customWidth="1"/>
    <col min="12803" max="13056" width="9.140625" style="38"/>
    <col min="13057" max="13057" width="43.5703125" style="38" customWidth="1"/>
    <col min="13058" max="13058" width="61.7109375" style="38" customWidth="1"/>
    <col min="13059" max="13312" width="9.140625" style="38"/>
    <col min="13313" max="13313" width="43.5703125" style="38" customWidth="1"/>
    <col min="13314" max="13314" width="61.7109375" style="38" customWidth="1"/>
    <col min="13315" max="13568" width="9.140625" style="38"/>
    <col min="13569" max="13569" width="43.5703125" style="38" customWidth="1"/>
    <col min="13570" max="13570" width="61.7109375" style="38" customWidth="1"/>
    <col min="13571" max="13824" width="9.140625" style="38"/>
    <col min="13825" max="13825" width="43.5703125" style="38" customWidth="1"/>
    <col min="13826" max="13826" width="61.7109375" style="38" customWidth="1"/>
    <col min="13827" max="14080" width="9.140625" style="38"/>
    <col min="14081" max="14081" width="43.5703125" style="38" customWidth="1"/>
    <col min="14082" max="14082" width="61.7109375" style="38" customWidth="1"/>
    <col min="14083" max="14336" width="9.140625" style="38"/>
    <col min="14337" max="14337" width="43.5703125" style="38" customWidth="1"/>
    <col min="14338" max="14338" width="61.7109375" style="38" customWidth="1"/>
    <col min="14339" max="14592" width="9.140625" style="38"/>
    <col min="14593" max="14593" width="43.5703125" style="38" customWidth="1"/>
    <col min="14594" max="14594" width="61.7109375" style="38" customWidth="1"/>
    <col min="14595" max="14848" width="9.140625" style="38"/>
    <col min="14849" max="14849" width="43.5703125" style="38" customWidth="1"/>
    <col min="14850" max="14850" width="61.7109375" style="38" customWidth="1"/>
    <col min="14851" max="15104" width="9.140625" style="38"/>
    <col min="15105" max="15105" width="43.5703125" style="38" customWidth="1"/>
    <col min="15106" max="15106" width="61.7109375" style="38" customWidth="1"/>
    <col min="15107" max="15360" width="9.140625" style="38"/>
    <col min="15361" max="15361" width="43.5703125" style="38" customWidth="1"/>
    <col min="15362" max="15362" width="61.7109375" style="38" customWidth="1"/>
    <col min="15363" max="15616" width="9.140625" style="38"/>
    <col min="15617" max="15617" width="43.5703125" style="38" customWidth="1"/>
    <col min="15618" max="15618" width="61.7109375" style="38" customWidth="1"/>
    <col min="15619" max="15872" width="9.140625" style="38"/>
    <col min="15873" max="15873" width="43.5703125" style="38" customWidth="1"/>
    <col min="15874" max="15874" width="61.7109375" style="38" customWidth="1"/>
    <col min="15875" max="16128" width="9.140625" style="38"/>
    <col min="16129" max="16129" width="43.5703125" style="38" customWidth="1"/>
    <col min="16130" max="16130" width="61.7109375" style="38" customWidth="1"/>
    <col min="16131" max="16384" width="9.140625" style="38"/>
  </cols>
  <sheetData>
    <row r="1" spans="1:7" ht="22.5" x14ac:dyDescent="0.3">
      <c r="A1" s="35">
        <f>'Step 2 COA'!E12</f>
        <v>0</v>
      </c>
      <c r="B1" s="36"/>
      <c r="C1" s="37"/>
      <c r="D1" s="37"/>
      <c r="E1" s="37"/>
      <c r="F1" s="37"/>
      <c r="G1" s="37"/>
    </row>
    <row r="2" spans="1:7" ht="22.5" x14ac:dyDescent="0.3">
      <c r="A2" s="39">
        <f>'Step 2 COA'!E13</f>
        <v>0</v>
      </c>
      <c r="B2" s="40"/>
      <c r="C2" s="37"/>
      <c r="D2" s="37"/>
      <c r="E2" s="37"/>
      <c r="F2" s="37"/>
      <c r="G2" s="37"/>
    </row>
    <row r="3" spans="1:7" ht="22.5" x14ac:dyDescent="0.3">
      <c r="A3" s="35">
        <f>'Step 2 COA'!E14</f>
        <v>0</v>
      </c>
      <c r="B3" s="40"/>
      <c r="C3" s="37"/>
      <c r="D3" s="37"/>
      <c r="E3" s="37"/>
      <c r="F3" s="37"/>
      <c r="G3" s="37"/>
    </row>
    <row r="4" spans="1:7" ht="22.5" x14ac:dyDescent="0.3">
      <c r="A4" s="35">
        <f>'Step 2 COA'!E15</f>
        <v>0</v>
      </c>
      <c r="B4" s="40"/>
      <c r="C4" s="37"/>
      <c r="D4" s="37"/>
      <c r="E4" s="37"/>
      <c r="F4" s="37"/>
      <c r="G4" s="37"/>
    </row>
    <row r="5" spans="1:7" ht="22.5" x14ac:dyDescent="0.3">
      <c r="A5" s="35">
        <f>'Step 2 COA'!E16</f>
        <v>0</v>
      </c>
      <c r="B5" s="40"/>
      <c r="C5" s="37"/>
      <c r="D5" s="37"/>
      <c r="E5" s="37"/>
      <c r="F5" s="37"/>
      <c r="G5" s="37"/>
    </row>
    <row r="6" spans="1:7" ht="22.5" x14ac:dyDescent="0.3">
      <c r="A6" s="41">
        <f>'Step 2 COA'!E17</f>
        <v>0</v>
      </c>
      <c r="B6" s="40"/>
      <c r="C6" s="37"/>
      <c r="D6" s="37"/>
      <c r="E6" s="37"/>
      <c r="F6" s="37"/>
      <c r="G6" s="37"/>
    </row>
    <row r="7" spans="1:7" x14ac:dyDescent="0.25">
      <c r="A7" s="42"/>
      <c r="B7" s="37"/>
      <c r="C7" s="37"/>
      <c r="D7" s="37"/>
      <c r="E7" s="37"/>
      <c r="F7" s="37"/>
      <c r="G7" s="37"/>
    </row>
    <row r="8" spans="1:7" x14ac:dyDescent="0.25">
      <c r="A8" s="43"/>
      <c r="B8" s="37"/>
      <c r="C8" s="37"/>
      <c r="D8" s="37"/>
      <c r="E8" s="37"/>
      <c r="F8" s="37"/>
      <c r="G8" s="37"/>
    </row>
    <row r="9" spans="1:7" x14ac:dyDescent="0.25">
      <c r="B9" s="37"/>
      <c r="C9" s="37"/>
      <c r="D9" s="37"/>
      <c r="E9" s="37"/>
      <c r="F9" s="37"/>
      <c r="G9" s="37"/>
    </row>
    <row r="10" spans="1:7" x14ac:dyDescent="0.25">
      <c r="A10" s="44"/>
      <c r="B10" s="37"/>
      <c r="C10" s="37"/>
      <c r="D10" s="37"/>
      <c r="E10" s="37"/>
      <c r="F10" s="37"/>
      <c r="G10" s="37"/>
    </row>
    <row r="11" spans="1:7" ht="22.5" x14ac:dyDescent="0.3">
      <c r="A11" s="45" t="s">
        <v>42</v>
      </c>
      <c r="B11" s="37"/>
      <c r="C11" s="37"/>
      <c r="D11" s="37"/>
      <c r="E11" s="37"/>
      <c r="F11" s="37"/>
      <c r="G11" s="37"/>
    </row>
    <row r="12" spans="1:7" ht="22.5" x14ac:dyDescent="0.3">
      <c r="A12" s="45" t="s">
        <v>83</v>
      </c>
      <c r="B12" s="37"/>
      <c r="C12" s="37"/>
      <c r="D12" s="37"/>
      <c r="E12" s="37"/>
      <c r="F12" s="37"/>
      <c r="G12" s="37"/>
    </row>
    <row r="13" spans="1:7" x14ac:dyDescent="0.25">
      <c r="A13" s="37"/>
      <c r="B13" s="37"/>
      <c r="C13" s="37"/>
      <c r="D13" s="37"/>
      <c r="E13" s="37"/>
      <c r="F13" s="37"/>
      <c r="G13" s="37"/>
    </row>
    <row r="14" spans="1:7" x14ac:dyDescent="0.25">
      <c r="A14" s="37"/>
      <c r="B14" s="37"/>
      <c r="C14" s="37"/>
      <c r="D14" s="37"/>
      <c r="E14" s="37"/>
      <c r="F14" s="37"/>
      <c r="G14" s="37"/>
    </row>
    <row r="15" spans="1:7" ht="18.75" x14ac:dyDescent="0.3">
      <c r="A15" s="46" t="s">
        <v>43</v>
      </c>
      <c r="B15" s="37"/>
      <c r="C15" s="37"/>
      <c r="D15" s="37"/>
      <c r="E15" s="37"/>
      <c r="F15" s="37"/>
      <c r="G15" s="37"/>
    </row>
    <row r="16" spans="1:7" x14ac:dyDescent="0.25">
      <c r="A16" s="37"/>
      <c r="B16" s="37"/>
      <c r="C16" s="37"/>
      <c r="D16" s="37"/>
      <c r="E16" s="37"/>
      <c r="F16" s="37"/>
      <c r="G16" s="37"/>
    </row>
    <row r="17" spans="1:7" s="50" customFormat="1" ht="15.75" x14ac:dyDescent="0.25">
      <c r="A17" s="47" t="s">
        <v>44</v>
      </c>
      <c r="B17" s="48">
        <f>'Step 2 COA'!E12</f>
        <v>0</v>
      </c>
      <c r="C17" s="49"/>
      <c r="D17" s="49"/>
      <c r="E17" s="49"/>
      <c r="F17" s="49"/>
      <c r="G17" s="49"/>
    </row>
    <row r="18" spans="1:7" s="50" customFormat="1" ht="15.75" x14ac:dyDescent="0.25">
      <c r="A18" s="47" t="s">
        <v>45</v>
      </c>
      <c r="B18" s="51">
        <f>'Step 2 COA'!E18</f>
        <v>0</v>
      </c>
      <c r="C18" s="49"/>
      <c r="D18" s="49"/>
      <c r="E18" s="49"/>
      <c r="F18" s="49"/>
      <c r="G18" s="49"/>
    </row>
    <row r="19" spans="1:7" s="50" customFormat="1" ht="15.75" x14ac:dyDescent="0.25">
      <c r="A19" s="47" t="s">
        <v>46</v>
      </c>
      <c r="B19" s="52">
        <f>'Step 2 COA'!E19</f>
        <v>0</v>
      </c>
      <c r="D19" s="49"/>
      <c r="E19" s="49"/>
      <c r="F19" s="49"/>
      <c r="G19" s="49"/>
    </row>
    <row r="20" spans="1:7" x14ac:dyDescent="0.25">
      <c r="A20" s="37"/>
      <c r="B20" s="37"/>
      <c r="C20" s="37"/>
      <c r="D20" s="37"/>
      <c r="E20" s="37"/>
      <c r="F20" s="37"/>
      <c r="G20" s="37"/>
    </row>
    <row r="21" spans="1:7" s="55" customFormat="1" ht="15.75" x14ac:dyDescent="0.25">
      <c r="A21" s="53" t="s">
        <v>47</v>
      </c>
      <c r="B21" s="54"/>
      <c r="C21" s="54"/>
      <c r="D21" s="54"/>
      <c r="E21" s="54"/>
      <c r="F21" s="54"/>
      <c r="G21" s="54"/>
    </row>
    <row r="22" spans="1:7" s="55" customFormat="1" ht="15.75" x14ac:dyDescent="0.25">
      <c r="A22" s="53"/>
      <c r="B22" s="54"/>
      <c r="C22" s="54"/>
      <c r="D22" s="54"/>
      <c r="E22" s="54"/>
      <c r="F22" s="54"/>
      <c r="G22" s="54"/>
    </row>
    <row r="23" spans="1:7" s="55" customFormat="1" ht="15.75" x14ac:dyDescent="0.25">
      <c r="A23" s="53" t="s">
        <v>48</v>
      </c>
      <c r="B23" s="54"/>
      <c r="C23" s="54"/>
      <c r="D23" s="54"/>
      <c r="E23" s="54"/>
      <c r="F23" s="54"/>
      <c r="G23" s="54"/>
    </row>
    <row r="24" spans="1:7" s="55" customFormat="1" ht="15.75" x14ac:dyDescent="0.25">
      <c r="A24" s="53" t="s">
        <v>49</v>
      </c>
      <c r="B24" s="54"/>
      <c r="C24" s="54"/>
      <c r="D24" s="54"/>
      <c r="E24" s="54"/>
      <c r="F24" s="54"/>
      <c r="G24" s="54"/>
    </row>
    <row r="25" spans="1:7" s="55" customFormat="1" ht="15.75" x14ac:dyDescent="0.25">
      <c r="A25" s="56" t="s">
        <v>50</v>
      </c>
      <c r="B25" s="54"/>
      <c r="C25" s="54"/>
      <c r="D25" s="54"/>
      <c r="E25" s="54"/>
      <c r="F25" s="54"/>
      <c r="G25" s="54"/>
    </row>
    <row r="26" spans="1:7" s="55" customFormat="1" ht="15.75" x14ac:dyDescent="0.25">
      <c r="A26" s="53" t="s">
        <v>51</v>
      </c>
      <c r="B26" s="54"/>
      <c r="C26" s="54"/>
      <c r="D26" s="54"/>
      <c r="E26" s="54"/>
      <c r="F26" s="54"/>
      <c r="G26" s="54"/>
    </row>
    <row r="27" spans="1:7" s="55" customFormat="1" ht="15.75" x14ac:dyDescent="0.25">
      <c r="A27" s="53" t="s">
        <v>52</v>
      </c>
      <c r="C27" s="54"/>
      <c r="D27" s="54"/>
      <c r="E27" s="54"/>
      <c r="F27" s="54"/>
      <c r="G27" s="54"/>
    </row>
    <row r="28" spans="1:7" s="55" customFormat="1" ht="15.75" x14ac:dyDescent="0.25">
      <c r="A28" s="53" t="s">
        <v>53</v>
      </c>
      <c r="B28" s="54"/>
      <c r="C28" s="54"/>
      <c r="D28" s="54"/>
      <c r="E28" s="54"/>
      <c r="F28" s="54"/>
      <c r="G28" s="54"/>
    </row>
    <row r="29" spans="1:7" s="55" customFormat="1" x14ac:dyDescent="0.2">
      <c r="A29" s="54"/>
      <c r="B29" s="54"/>
      <c r="C29" s="54"/>
      <c r="D29" s="54"/>
      <c r="E29" s="54"/>
      <c r="F29" s="54"/>
      <c r="G29" s="54"/>
    </row>
    <row r="30" spans="1:7" s="55" customFormat="1" ht="15.75" x14ac:dyDescent="0.25">
      <c r="A30" s="53" t="s">
        <v>54</v>
      </c>
      <c r="B30" s="54"/>
      <c r="C30" s="54"/>
      <c r="D30" s="54"/>
      <c r="E30" s="54"/>
      <c r="F30" s="54"/>
      <c r="G30" s="54"/>
    </row>
    <row r="31" spans="1:7" s="59" customFormat="1" ht="15.75" x14ac:dyDescent="0.25">
      <c r="A31" s="52" t="s">
        <v>55</v>
      </c>
      <c r="B31" s="57">
        <v>42996</v>
      </c>
      <c r="C31" s="58"/>
      <c r="D31" s="58"/>
      <c r="E31" s="58"/>
      <c r="F31" s="58"/>
      <c r="G31" s="58"/>
    </row>
    <row r="32" spans="1:7" s="59" customFormat="1" ht="15.75" x14ac:dyDescent="0.25">
      <c r="A32" s="52" t="s">
        <v>56</v>
      </c>
      <c r="B32" s="57">
        <v>43259</v>
      </c>
      <c r="C32" s="58"/>
      <c r="D32" s="58"/>
      <c r="E32" s="58"/>
      <c r="F32" s="58"/>
      <c r="G32" s="58"/>
    </row>
    <row r="33" spans="1:8" x14ac:dyDescent="0.25">
      <c r="A33" s="37"/>
      <c r="B33" s="37"/>
      <c r="C33" s="37"/>
      <c r="D33" s="37"/>
      <c r="E33" s="37"/>
      <c r="F33" s="37"/>
      <c r="G33" s="37"/>
    </row>
    <row r="34" spans="1:8" ht="15.75" x14ac:dyDescent="0.25">
      <c r="A34" s="53" t="s">
        <v>57</v>
      </c>
      <c r="B34" s="37"/>
      <c r="C34" s="37"/>
      <c r="D34" s="37"/>
      <c r="E34" s="37"/>
      <c r="F34" s="37"/>
      <c r="G34" s="37"/>
    </row>
    <row r="35" spans="1:8" s="50" customFormat="1" ht="15.75" x14ac:dyDescent="0.25">
      <c r="A35" s="60" t="s">
        <v>58</v>
      </c>
      <c r="B35" s="61" t="s">
        <v>59</v>
      </c>
      <c r="C35" s="49"/>
      <c r="D35" s="49"/>
      <c r="E35" s="49"/>
      <c r="F35" s="49"/>
      <c r="G35" s="49"/>
    </row>
    <row r="36" spans="1:8" s="50" customFormat="1" ht="15.75" x14ac:dyDescent="0.25">
      <c r="A36" s="47" t="s">
        <v>60</v>
      </c>
      <c r="B36" s="126">
        <v>0</v>
      </c>
      <c r="C36" s="49"/>
      <c r="D36" s="49"/>
      <c r="E36" s="49"/>
      <c r="F36" s="49"/>
      <c r="G36" s="49"/>
    </row>
    <row r="37" spans="1:8" s="50" customFormat="1" ht="15.75" x14ac:dyDescent="0.25">
      <c r="A37" s="47" t="s">
        <v>61</v>
      </c>
      <c r="B37" s="126">
        <v>0</v>
      </c>
      <c r="C37" s="49"/>
      <c r="D37" s="49"/>
      <c r="E37" s="49"/>
      <c r="F37" s="49"/>
      <c r="G37" s="49"/>
    </row>
    <row r="38" spans="1:8" s="50" customFormat="1" ht="15.75" x14ac:dyDescent="0.25">
      <c r="A38" s="47" t="s">
        <v>62</v>
      </c>
      <c r="B38" s="126">
        <v>0</v>
      </c>
      <c r="C38" s="49"/>
      <c r="D38" s="49"/>
      <c r="E38" s="49"/>
      <c r="F38" s="49"/>
      <c r="G38" s="49"/>
    </row>
    <row r="39" spans="1:8" s="50" customFormat="1" ht="16.5" thickBot="1" x14ac:dyDescent="0.3">
      <c r="A39" s="63" t="s">
        <v>10</v>
      </c>
      <c r="B39" s="126">
        <f>SUM(B36:B38)</f>
        <v>0</v>
      </c>
      <c r="C39" s="49"/>
      <c r="D39" s="49"/>
      <c r="E39" s="49"/>
      <c r="F39" s="49"/>
      <c r="G39" s="49"/>
    </row>
    <row r="40" spans="1:8" ht="15.75" thickTop="1" x14ac:dyDescent="0.25">
      <c r="A40" s="37"/>
      <c r="B40" s="64"/>
      <c r="C40" s="37"/>
      <c r="D40" s="37"/>
      <c r="E40" s="37"/>
      <c r="F40" s="37"/>
      <c r="G40" s="37"/>
    </row>
    <row r="41" spans="1:8" ht="15.75" x14ac:dyDescent="0.25">
      <c r="A41" s="53" t="s">
        <v>63</v>
      </c>
      <c r="B41" s="64"/>
      <c r="C41" s="37"/>
      <c r="D41" s="37"/>
      <c r="E41" s="37"/>
      <c r="F41" s="37"/>
      <c r="G41" s="37"/>
    </row>
    <row r="42" spans="1:8" s="50" customFormat="1" ht="15.75" x14ac:dyDescent="0.25">
      <c r="A42" s="94">
        <v>42992</v>
      </c>
      <c r="B42" s="62">
        <f>H43</f>
        <v>0</v>
      </c>
      <c r="C42" s="49"/>
      <c r="D42" s="96"/>
      <c r="E42" s="97" t="s">
        <v>84</v>
      </c>
      <c r="F42" s="97" t="s">
        <v>85</v>
      </c>
      <c r="G42" s="97" t="s">
        <v>86</v>
      </c>
      <c r="H42" s="97" t="s">
        <v>10</v>
      </c>
    </row>
    <row r="43" spans="1:8" s="50" customFormat="1" ht="15.75" x14ac:dyDescent="0.25">
      <c r="A43" s="94">
        <v>43111</v>
      </c>
      <c r="B43" s="62">
        <f>H44</f>
        <v>0</v>
      </c>
      <c r="C43" s="49"/>
      <c r="D43" s="98" t="s">
        <v>87</v>
      </c>
      <c r="E43" s="124"/>
      <c r="F43" s="125"/>
      <c r="G43" s="125"/>
      <c r="H43" s="99">
        <f>E43+F43+G43</f>
        <v>0</v>
      </c>
    </row>
    <row r="44" spans="1:8" s="50" customFormat="1" ht="15.75" x14ac:dyDescent="0.25">
      <c r="A44" s="94">
        <v>43216</v>
      </c>
      <c r="B44" s="62">
        <f>H45</f>
        <v>0</v>
      </c>
      <c r="C44" s="49"/>
      <c r="D44" s="98" t="s">
        <v>88</v>
      </c>
      <c r="E44" s="124"/>
      <c r="F44" s="125"/>
      <c r="G44" s="125"/>
      <c r="H44" s="99">
        <f>E44+F44+G44</f>
        <v>0</v>
      </c>
    </row>
    <row r="45" spans="1:8" s="50" customFormat="1" ht="16.5" thickBot="1" x14ac:dyDescent="0.3">
      <c r="A45" s="65" t="s">
        <v>10</v>
      </c>
      <c r="B45" s="62">
        <f>SUM(B42:B44)</f>
        <v>0</v>
      </c>
      <c r="C45" s="49"/>
      <c r="D45" s="98" t="s">
        <v>89</v>
      </c>
      <c r="E45" s="124"/>
      <c r="F45" s="125"/>
      <c r="G45" s="125"/>
      <c r="H45" s="99">
        <f>E45+F45+G45</f>
        <v>0</v>
      </c>
    </row>
    <row r="46" spans="1:8" ht="15.75" thickTop="1" x14ac:dyDescent="0.25">
      <c r="A46" s="37"/>
      <c r="B46" s="37"/>
      <c r="C46" s="37"/>
      <c r="D46" s="37"/>
      <c r="E46" s="37"/>
      <c r="F46" s="37"/>
      <c r="G46" s="37"/>
    </row>
    <row r="47" spans="1:8" s="55" customFormat="1" ht="15.75" x14ac:dyDescent="0.25">
      <c r="A47" s="53" t="s">
        <v>64</v>
      </c>
      <c r="B47" s="54"/>
      <c r="C47" s="54"/>
      <c r="D47" s="54"/>
      <c r="E47" s="54"/>
      <c r="F47" s="54"/>
      <c r="G47" s="66"/>
    </row>
    <row r="48" spans="1:8" s="55" customFormat="1" ht="15.75" x14ac:dyDescent="0.25">
      <c r="A48" s="53" t="s">
        <v>65</v>
      </c>
      <c r="B48" s="54"/>
      <c r="C48" s="54"/>
      <c r="D48" s="54"/>
      <c r="E48" s="54"/>
      <c r="F48" s="54"/>
      <c r="G48" s="54"/>
    </row>
    <row r="49" spans="1:7" s="55" customFormat="1" ht="15.75" x14ac:dyDescent="0.25">
      <c r="A49" s="53"/>
      <c r="B49" s="54"/>
      <c r="C49" s="54"/>
      <c r="D49" s="54"/>
      <c r="E49" s="54"/>
      <c r="F49" s="54"/>
      <c r="G49" s="54"/>
    </row>
    <row r="50" spans="1:7" s="55" customFormat="1" ht="15.75" x14ac:dyDescent="0.25">
      <c r="A50" s="53"/>
      <c r="B50" s="54"/>
      <c r="C50" s="54"/>
      <c r="D50" s="54"/>
      <c r="E50" s="54"/>
      <c r="F50" s="54"/>
      <c r="G50" s="54"/>
    </row>
    <row r="51" spans="1:7" s="55" customFormat="1" ht="15.75" x14ac:dyDescent="0.25">
      <c r="A51" s="53"/>
      <c r="B51" s="54"/>
      <c r="C51" s="54"/>
      <c r="D51" s="54"/>
      <c r="E51" s="54"/>
      <c r="F51" s="54"/>
      <c r="G51" s="54"/>
    </row>
    <row r="52" spans="1:7" s="55" customFormat="1" ht="15.75" x14ac:dyDescent="0.25">
      <c r="A52" s="67" t="s">
        <v>66</v>
      </c>
      <c r="B52" s="54"/>
      <c r="C52" s="54"/>
      <c r="D52" s="54"/>
      <c r="E52" s="54"/>
      <c r="F52" s="54"/>
      <c r="G52" s="54"/>
    </row>
    <row r="53" spans="1:7" s="55" customFormat="1" ht="15.75" x14ac:dyDescent="0.25">
      <c r="A53" s="67"/>
      <c r="B53" s="54"/>
      <c r="C53" s="54"/>
      <c r="D53" s="54"/>
      <c r="E53" s="54"/>
      <c r="F53" s="54"/>
      <c r="G53" s="54"/>
    </row>
    <row r="54" spans="1:7" s="55" customFormat="1" ht="15.75" x14ac:dyDescent="0.25">
      <c r="A54" s="53"/>
      <c r="B54" s="54"/>
      <c r="C54" s="54"/>
      <c r="D54" s="54"/>
      <c r="E54" s="54"/>
      <c r="F54" s="54"/>
      <c r="G54" s="54"/>
    </row>
    <row r="55" spans="1:7" s="55" customFormat="1" ht="15.75" x14ac:dyDescent="0.25">
      <c r="A55" s="53"/>
      <c r="B55" s="54"/>
      <c r="C55" s="54"/>
      <c r="D55" s="54"/>
      <c r="E55" s="54"/>
      <c r="F55" s="54"/>
      <c r="G55" s="54"/>
    </row>
    <row r="56" spans="1:7" s="55" customFormat="1" ht="15.75" x14ac:dyDescent="0.25">
      <c r="A56" s="53"/>
      <c r="B56" s="54"/>
      <c r="C56" s="54"/>
      <c r="D56" s="54"/>
      <c r="E56" s="54"/>
      <c r="F56" s="54"/>
      <c r="G56" s="54"/>
    </row>
    <row r="57" spans="1:7" s="55" customFormat="1" ht="15.75" x14ac:dyDescent="0.25">
      <c r="A57" s="53" t="s">
        <v>67</v>
      </c>
      <c r="B57" s="54"/>
      <c r="C57" s="54"/>
      <c r="D57" s="54"/>
      <c r="E57" s="54"/>
      <c r="F57" s="54"/>
      <c r="G57" s="54"/>
    </row>
    <row r="58" spans="1:7" s="55" customFormat="1" ht="15.75" x14ac:dyDescent="0.25">
      <c r="A58" s="53"/>
      <c r="B58" s="54"/>
      <c r="C58" s="54"/>
      <c r="D58" s="54"/>
      <c r="E58" s="54"/>
      <c r="F58" s="54"/>
      <c r="G58" s="54"/>
    </row>
    <row r="59" spans="1:7" s="55" customFormat="1" x14ac:dyDescent="0.2">
      <c r="B59" s="54"/>
      <c r="C59" s="54"/>
      <c r="D59" s="54"/>
      <c r="E59" s="54"/>
      <c r="F59" s="54"/>
      <c r="G59" s="54"/>
    </row>
    <row r="60" spans="1:7" s="55" customFormat="1" ht="15.75" x14ac:dyDescent="0.25">
      <c r="A60" s="67" t="s">
        <v>68</v>
      </c>
      <c r="B60" s="68">
        <f ca="1">TODAY()</f>
        <v>42965</v>
      </c>
      <c r="C60" s="54"/>
      <c r="D60" s="54"/>
      <c r="E60" s="54"/>
      <c r="F60" s="54"/>
      <c r="G60" s="54"/>
    </row>
    <row r="61" spans="1:7" x14ac:dyDescent="0.25">
      <c r="A61" s="37"/>
      <c r="B61" s="37"/>
      <c r="C61" s="37"/>
      <c r="D61" s="37"/>
      <c r="E61" s="37"/>
      <c r="F61" s="37"/>
      <c r="G61" s="37"/>
    </row>
    <row r="62" spans="1:7" x14ac:dyDescent="0.25">
      <c r="A62" s="37"/>
      <c r="B62" s="37"/>
      <c r="C62" s="37"/>
      <c r="D62" s="37"/>
      <c r="E62" s="37"/>
      <c r="F62" s="37"/>
      <c r="G62" s="37"/>
    </row>
    <row r="63" spans="1:7" x14ac:dyDescent="0.25">
      <c r="A63" s="37"/>
      <c r="B63" s="37"/>
      <c r="C63" s="37"/>
      <c r="D63" s="37"/>
      <c r="E63" s="37"/>
      <c r="F63" s="37"/>
      <c r="G63" s="37"/>
    </row>
    <row r="64" spans="1:7" x14ac:dyDescent="0.25">
      <c r="A64" s="37"/>
      <c r="B64" s="37"/>
      <c r="C64" s="37"/>
      <c r="D64" s="37"/>
      <c r="E64" s="37"/>
      <c r="F64" s="37"/>
      <c r="G64" s="37"/>
    </row>
    <row r="65" spans="1:7" x14ac:dyDescent="0.25">
      <c r="A65" s="37"/>
      <c r="B65" s="37"/>
      <c r="C65" s="37"/>
      <c r="D65" s="37"/>
      <c r="E65" s="37"/>
      <c r="F65" s="37"/>
      <c r="G65" s="37"/>
    </row>
    <row r="66" spans="1:7" x14ac:dyDescent="0.25">
      <c r="A66" s="37"/>
      <c r="B66" s="37"/>
      <c r="C66" s="37"/>
      <c r="D66" s="37"/>
      <c r="E66" s="37"/>
      <c r="F66" s="37"/>
      <c r="G66" s="37"/>
    </row>
    <row r="67" spans="1:7" x14ac:dyDescent="0.25">
      <c r="A67" s="37"/>
      <c r="B67" s="37"/>
      <c r="C67" s="37"/>
      <c r="D67" s="37"/>
      <c r="E67" s="37"/>
      <c r="F67" s="37"/>
      <c r="G67" s="37"/>
    </row>
  </sheetData>
  <sheetProtection algorithmName="SHA-512" hashValue="wDMnX7YGfnlbTWtpBpgxhlrGIxehQjv0gDa/WIB3YL/+1oUfjdi5ZH3jGPptjgPp2kBenC5Tt3rUfM6WsBldoA==" saltValue="dXJ0Ekcm6YdFx5xXBUVJ6w==" spinCount="100000" sheet="1" objects="1" scenarios="1"/>
  <pageMargins left="0.94488188976377963" right="0.74803149606299213" top="1.9685039370078741" bottom="0.98425196850393704" header="0.51181102362204722" footer="0.51181102362204722"/>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workbookViewId="0">
      <selection activeCell="F7" sqref="F7"/>
    </sheetView>
  </sheetViews>
  <sheetFormatPr defaultRowHeight="15" x14ac:dyDescent="0.25"/>
  <cols>
    <col min="1" max="1" width="26.140625" style="107" bestFit="1" customWidth="1"/>
    <col min="2" max="2" width="21.42578125" style="107" customWidth="1"/>
    <col min="3" max="16384" width="9.140625" style="107"/>
  </cols>
  <sheetData>
    <row r="1" spans="1:3" x14ac:dyDescent="0.25">
      <c r="A1" s="144" t="s">
        <v>122</v>
      </c>
      <c r="B1" s="145"/>
      <c r="C1" s="145"/>
    </row>
    <row r="2" spans="1:3" x14ac:dyDescent="0.25">
      <c r="A2" s="110"/>
      <c r="B2" s="110" t="s">
        <v>121</v>
      </c>
      <c r="C2" s="107" t="s">
        <v>120</v>
      </c>
    </row>
    <row r="3" spans="1:3" x14ac:dyDescent="0.25">
      <c r="A3" s="108" t="s">
        <v>33</v>
      </c>
      <c r="B3" s="127"/>
      <c r="C3" s="127"/>
    </row>
    <row r="4" spans="1:3" x14ac:dyDescent="0.25">
      <c r="A4" s="108" t="s">
        <v>119</v>
      </c>
      <c r="B4" s="127"/>
      <c r="C4" s="127"/>
    </row>
    <row r="5" spans="1:3" x14ac:dyDescent="0.25">
      <c r="A5" s="108" t="s">
        <v>118</v>
      </c>
      <c r="B5" s="127"/>
      <c r="C5" s="127"/>
    </row>
    <row r="6" spans="1:3" x14ac:dyDescent="0.25">
      <c r="A6" s="146" t="s">
        <v>117</v>
      </c>
      <c r="B6" s="147"/>
      <c r="C6" s="147"/>
    </row>
    <row r="7" spans="1:3" ht="30" x14ac:dyDescent="0.25">
      <c r="A7" s="109" t="s">
        <v>116</v>
      </c>
      <c r="B7" s="148"/>
      <c r="C7" s="149"/>
    </row>
    <row r="8" spans="1:3" ht="21.75" customHeight="1" x14ac:dyDescent="0.25">
      <c r="A8" s="108" t="s">
        <v>115</v>
      </c>
      <c r="B8" s="148"/>
      <c r="C8" s="149"/>
    </row>
    <row r="9" spans="1:3" ht="21.75" customHeight="1" x14ac:dyDescent="0.25">
      <c r="A9" s="108" t="s">
        <v>114</v>
      </c>
      <c r="B9" s="148"/>
      <c r="C9" s="149"/>
    </row>
    <row r="10" spans="1:3" ht="21.75" customHeight="1" x14ac:dyDescent="0.25">
      <c r="A10" s="108" t="s">
        <v>113</v>
      </c>
      <c r="B10" s="148"/>
      <c r="C10" s="149"/>
    </row>
    <row r="11" spans="1:3" ht="21.75" customHeight="1" x14ac:dyDescent="0.25">
      <c r="A11" s="108" t="s">
        <v>112</v>
      </c>
      <c r="B11" s="148"/>
      <c r="C11" s="149"/>
    </row>
    <row r="12" spans="1:3" ht="21.75" customHeight="1" x14ac:dyDescent="0.25">
      <c r="A12" s="108" t="s">
        <v>111</v>
      </c>
      <c r="B12" s="148"/>
      <c r="C12" s="149"/>
    </row>
    <row r="13" spans="1:3" ht="21.75" customHeight="1" x14ac:dyDescent="0.25">
      <c r="A13" s="108" t="s">
        <v>110</v>
      </c>
      <c r="B13" s="148"/>
      <c r="C13" s="149"/>
    </row>
    <row r="14" spans="1:3" ht="21.75" customHeight="1" x14ac:dyDescent="0.25">
      <c r="A14" s="108" t="s">
        <v>21</v>
      </c>
      <c r="B14" s="150"/>
      <c r="C14" s="151"/>
    </row>
    <row r="15" spans="1:3" ht="21.75" customHeight="1" x14ac:dyDescent="0.25">
      <c r="A15" s="108" t="s">
        <v>109</v>
      </c>
      <c r="B15" s="142"/>
      <c r="C15" s="143"/>
    </row>
  </sheetData>
  <sheetProtection algorithmName="SHA-512" hashValue="P5ncGDdog8P6GCa3554BajVw22QDkuN2QV3qaCuojBiJX4VcXhGBdy6knfiy60uXtTX7Km/YVbKQNZGiesm3kQ==" saltValue="DDlOOyaVOfSmc/79D+S00w==" spinCount="100000" sheet="1" objects="1" scenarios="1"/>
  <mergeCells count="11">
    <mergeCell ref="B15:C15"/>
    <mergeCell ref="A1:C1"/>
    <mergeCell ref="A6:C6"/>
    <mergeCell ref="B7:C7"/>
    <mergeCell ref="B8:C8"/>
    <mergeCell ref="B9:C9"/>
    <mergeCell ref="B10:C10"/>
    <mergeCell ref="B11:C11"/>
    <mergeCell ref="B12:C12"/>
    <mergeCell ref="B13:C13"/>
    <mergeCell ref="B14:C14"/>
  </mergeCells>
  <dataValidations count="1">
    <dataValidation type="list" allowBlank="1" showInputMessage="1" showErrorMessage="1" sqref="B15:C15">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xdr:col>
                    <xdr:colOff>866775</xdr:colOff>
                    <xdr:row>6</xdr:row>
                    <xdr:rowOff>76200</xdr:rowOff>
                  </from>
                  <to>
                    <xdr:col>1</xdr:col>
                    <xdr:colOff>1104900</xdr:colOff>
                    <xdr:row>6</xdr:row>
                    <xdr:rowOff>361950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xdr:col>
                    <xdr:colOff>866775</xdr:colOff>
                    <xdr:row>7</xdr:row>
                    <xdr:rowOff>0</xdr:rowOff>
                  </from>
                  <to>
                    <xdr:col>1</xdr:col>
                    <xdr:colOff>1104900</xdr:colOff>
                    <xdr:row>8</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876300</xdr:colOff>
                    <xdr:row>8</xdr:row>
                    <xdr:rowOff>0</xdr:rowOff>
                  </from>
                  <to>
                    <xdr:col>1</xdr:col>
                    <xdr:colOff>1114425</xdr:colOff>
                    <xdr:row>9</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866775</xdr:colOff>
                    <xdr:row>9</xdr:row>
                    <xdr:rowOff>19050</xdr:rowOff>
                  </from>
                  <to>
                    <xdr:col>1</xdr:col>
                    <xdr:colOff>1104900</xdr:colOff>
                    <xdr:row>10</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876300</xdr:colOff>
                    <xdr:row>10</xdr:row>
                    <xdr:rowOff>28575</xdr:rowOff>
                  </from>
                  <to>
                    <xdr:col>1</xdr:col>
                    <xdr:colOff>1114425</xdr:colOff>
                    <xdr:row>11</xdr:row>
                    <xdr:rowOff>38100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876300</xdr:colOff>
                    <xdr:row>11</xdr:row>
                    <xdr:rowOff>28575</xdr:rowOff>
                  </from>
                  <to>
                    <xdr:col>1</xdr:col>
                    <xdr:colOff>1114425</xdr:colOff>
                    <xdr:row>12</xdr:row>
                    <xdr:rowOff>38100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857250</xdr:colOff>
                    <xdr:row>12</xdr:row>
                    <xdr:rowOff>0</xdr:rowOff>
                  </from>
                  <to>
                    <xdr:col>1</xdr:col>
                    <xdr:colOff>1095375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t:lpstr>
      <vt:lpstr>Step 1 US loan application</vt:lpstr>
      <vt:lpstr>Step 2 COA</vt:lpstr>
      <vt:lpstr>Step 3 Visa Letter</vt:lpstr>
      <vt:lpstr>Office Use </vt:lpstr>
    </vt:vector>
  </TitlesOfParts>
  <Company>RHUL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Chu</dc:creator>
  <cp:lastModifiedBy>Chu, Bao</cp:lastModifiedBy>
  <dcterms:created xsi:type="dcterms:W3CDTF">2015-03-24T10:49:33Z</dcterms:created>
  <dcterms:modified xsi:type="dcterms:W3CDTF">2017-08-18T09:34:40Z</dcterms:modified>
</cp:coreProperties>
</file>