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Academic Services\Student Advisory &amp; Wellbeing\International Student Support\Nicole Young\US loans\Processed applications\2022-23\ACOA\"/>
    </mc:Choice>
  </mc:AlternateContent>
  <xr:revisionPtr revIDLastSave="0" documentId="13_ncr:1_{DC4A96BB-DDB5-4463-9037-94BE7C7E1299}" xr6:coauthVersionLast="47" xr6:coauthVersionMax="47" xr10:uidLastSave="{00000000-0000-0000-0000-000000000000}"/>
  <bookViews>
    <workbookView xWindow="-110" yWindow="-110" windowWidth="19420" windowHeight="10420" xr2:uid="{00000000-000D-0000-FFFF-FFFF00000000}"/>
  </bookViews>
  <sheets>
    <sheet name="Instructions " sheetId="5" r:id="rId1"/>
    <sheet name="Step 1 US loan application" sheetId="3" r:id="rId2"/>
    <sheet name="Step 2 COA" sheetId="1" r:id="rId3"/>
    <sheet name="Visa Letter" sheetId="2" r:id="rId4"/>
    <sheet name="Office Use" sheetId="4" r:id="rId5"/>
  </sheets>
  <definedNames>
    <definedName name="_xlnm.Print_Area" localSheetId="3">'Visa Letter'!$A$1:$B$58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G43" i="2"/>
  <c r="G42" i="2"/>
  <c r="B42" i="2" l="1"/>
  <c r="B41" i="2"/>
  <c r="B14" i="1"/>
  <c r="C11" i="1" l="1"/>
  <c r="B19" i="2" l="1"/>
  <c r="B18" i="2"/>
  <c r="B17" i="2"/>
  <c r="A6" i="2"/>
  <c r="A5" i="2"/>
  <c r="A4" i="2"/>
  <c r="A3" i="2"/>
  <c r="A2" i="2"/>
  <c r="A1" i="2"/>
  <c r="B58" i="2"/>
  <c r="B43" i="2"/>
  <c r="B38" i="2"/>
  <c r="B27" i="1" l="1"/>
  <c r="B15" i="1"/>
  <c r="C13" i="1"/>
  <c r="C12" i="1"/>
  <c r="C10" i="1"/>
  <c r="C9" i="1"/>
  <c r="C8" i="1"/>
  <c r="C7" i="1"/>
  <c r="C6" i="1"/>
  <c r="C5" i="1"/>
  <c r="C15" i="1" l="1"/>
  <c r="B19" i="1" s="1"/>
  <c r="B25" i="1" s="1"/>
  <c r="C25" i="1" s="1"/>
  <c r="B28" i="1" l="1"/>
  <c r="B30" i="1" s="1"/>
  <c r="C27" i="1" s="1"/>
  <c r="C28" i="1" s="1"/>
  <c r="D25" i="1"/>
  <c r="B37" i="1" l="1"/>
  <c r="B38" i="1" s="1"/>
  <c r="C29" i="1" s="1"/>
  <c r="C30" i="1" s="1"/>
  <c r="D27" i="1" s="1"/>
  <c r="D28" i="1" s="1"/>
</calcChain>
</file>

<file path=xl/sharedStrings.xml><?xml version="1.0" encoding="utf-8"?>
<sst xmlns="http://schemas.openxmlformats.org/spreadsheetml/2006/main" count="134" uniqueCount="125">
  <si>
    <t>Undergraduate Student</t>
  </si>
  <si>
    <t>Course</t>
  </si>
  <si>
    <t>Cost of Attendance</t>
  </si>
  <si>
    <t>Pound Sterling</t>
  </si>
  <si>
    <t>US Dollar</t>
  </si>
  <si>
    <t xml:space="preserve">Tuition </t>
  </si>
  <si>
    <t>Room</t>
  </si>
  <si>
    <t>Board</t>
  </si>
  <si>
    <t>Books/materials</t>
  </si>
  <si>
    <t>Personal</t>
  </si>
  <si>
    <t>Visa fees</t>
  </si>
  <si>
    <t>Two flights to US</t>
  </si>
  <si>
    <t>Total</t>
  </si>
  <si>
    <t xml:space="preserve"> </t>
  </si>
  <si>
    <t xml:space="preserve">Exchange Rate  £1:$ </t>
  </si>
  <si>
    <t>Total COA is</t>
  </si>
  <si>
    <t>EFA (£)</t>
  </si>
  <si>
    <t>EFA ($)</t>
  </si>
  <si>
    <t>Loan Eligibility</t>
  </si>
  <si>
    <t xml:space="preserve">  Stafford Subsidised</t>
  </si>
  <si>
    <t>Stafford Unsubsidised</t>
  </si>
  <si>
    <t>Private Loan</t>
  </si>
  <si>
    <t>COA</t>
  </si>
  <si>
    <t>EFC</t>
  </si>
  <si>
    <t>EFA (other aid)</t>
  </si>
  <si>
    <t>Initial Amount</t>
  </si>
  <si>
    <t>Maximum Amount</t>
  </si>
  <si>
    <t>Stafford Subsidised</t>
  </si>
  <si>
    <t>Please enter the amount you would like to borrow (this may not be more than the Eligible Amount as shown above)</t>
  </si>
  <si>
    <t>Annual Limits</t>
  </si>
  <si>
    <t>Aggregate Limits</t>
  </si>
  <si>
    <t>Maximum Combined Stafford</t>
  </si>
  <si>
    <t>Subsidised</t>
  </si>
  <si>
    <t>Unsubsidised and Subsidised (combined)</t>
  </si>
  <si>
    <t>Subsidised Award</t>
  </si>
  <si>
    <t>$23000</t>
  </si>
  <si>
    <t>$57500</t>
  </si>
  <si>
    <t>Unsubsidised Maximum</t>
  </si>
  <si>
    <t>COA=Cost of Attendance</t>
  </si>
  <si>
    <t>EFC=Estimated Financial Contribution</t>
  </si>
  <si>
    <t>EFA=Estimated Financial Assistance</t>
  </si>
  <si>
    <t>Independent 1st year</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</si>
  <si>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</si>
  <si>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</si>
  <si>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</si>
  <si>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</si>
  <si>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</si>
  <si>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</si>
  <si>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</si>
  <si>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</si>
  <si>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</si>
  <si>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</si>
  <si>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</si>
  <si>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</si>
  <si>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</si>
  <si>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</si>
  <si>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</si>
  <si>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</si>
  <si>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</si>
  <si>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</si>
  <si>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Subsidized Loan</t>
  </si>
  <si>
    <t>Direct Unsubsidized Loan</t>
  </si>
  <si>
    <t>The disbursement dates are as follows:</t>
  </si>
  <si>
    <t xml:space="preserve">This certificate is only valid if printed on school headed paper and signed by the International Funding </t>
  </si>
  <si>
    <t>Coordinator and stamped by the Office stamp.</t>
  </si>
  <si>
    <t>International Funding Coordinator</t>
  </si>
  <si>
    <t>Date Issued</t>
  </si>
  <si>
    <t>Full name</t>
  </si>
  <si>
    <t>1st line of address</t>
  </si>
  <si>
    <t>Post code/ Zip code</t>
  </si>
  <si>
    <t>Country</t>
  </si>
  <si>
    <t>D.O.B. dd/mm/yyyy</t>
  </si>
  <si>
    <t>College ID</t>
  </si>
  <si>
    <t>Complete the yellow boxes</t>
  </si>
  <si>
    <t>Immigration Health Sub-charge</t>
  </si>
  <si>
    <t>Course Length in years</t>
  </si>
  <si>
    <t>State</t>
  </si>
  <si>
    <t>City</t>
  </si>
  <si>
    <t xml:space="preserve">Stafford loan origination fees </t>
  </si>
  <si>
    <t>Sub Stafford</t>
  </si>
  <si>
    <t>Unsub Stafford</t>
  </si>
  <si>
    <t>Term 1</t>
  </si>
  <si>
    <t>Term 2</t>
  </si>
  <si>
    <t>I declare that the information I submit to the International Funding Coordinator is to the best of my knowledge true and accurate</t>
  </si>
  <si>
    <t>Section 4 Declaration</t>
  </si>
  <si>
    <t>Documents prepared</t>
  </si>
  <si>
    <t>Section 3 Document Checklist</t>
  </si>
  <si>
    <t>if Yes please give full details of the source of funding and amounts</t>
  </si>
  <si>
    <t>Section 2 Existing Financial Awards</t>
  </si>
  <si>
    <t xml:space="preserve">Level of Study </t>
  </si>
  <si>
    <t>Course of Study</t>
  </si>
  <si>
    <t>Social Security No.</t>
  </si>
  <si>
    <t xml:space="preserve">Date of Birth </t>
  </si>
  <si>
    <t>Surname</t>
  </si>
  <si>
    <t>First Name</t>
  </si>
  <si>
    <t>Section 1 Personal Information</t>
  </si>
  <si>
    <t>HOW MUCH YOU CAN BORROW ==&gt;</t>
  </si>
  <si>
    <t>CIP code</t>
  </si>
  <si>
    <t>Dependency status</t>
  </si>
  <si>
    <t>Under aggregate limits</t>
  </si>
  <si>
    <t>HS diploma or equivalent</t>
  </si>
  <si>
    <t>SSN match</t>
  </si>
  <si>
    <t>US Citizen/Eligible Non-citizen</t>
  </si>
  <si>
    <t>ISIR checks</t>
  </si>
  <si>
    <t>PLUS</t>
  </si>
  <si>
    <t>Unsubsidised</t>
  </si>
  <si>
    <t>Net</t>
  </si>
  <si>
    <t>Gross</t>
  </si>
  <si>
    <t>Approved Loan amounts</t>
  </si>
  <si>
    <r>
      <rPr>
        <b/>
        <sz val="18"/>
        <color rgb="FFFF0000"/>
        <rFont val="Calibri"/>
        <family val="2"/>
        <scheme val="minor"/>
      </rPr>
      <t>STEP 3</t>
    </r>
    <r>
      <rPr>
        <b/>
        <sz val="18"/>
        <rFont val="Calibri"/>
        <family val="2"/>
        <scheme val="minor"/>
      </rPr>
      <t xml:space="preserve"> : Ensure your name, DOB &amp; student number on visa letter is accurate</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</si>
  <si>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</si>
  <si>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 xml:space="preserve">STEP 1 </t>
    </r>
    <r>
      <rPr>
        <b/>
        <sz val="18"/>
        <rFont val="Calibri"/>
        <family val="2"/>
        <scheme val="minor"/>
      </rPr>
      <t xml:space="preserve">: Complete US loan application form </t>
    </r>
  </si>
  <si>
    <t xml:space="preserve">US Federal Loans </t>
  </si>
  <si>
    <t>Signed &amp; Date</t>
  </si>
  <si>
    <t>Amanda Ellis</t>
  </si>
  <si>
    <t>Academic year 2022-23</t>
  </si>
  <si>
    <t xml:space="preserve">Travel </t>
  </si>
  <si>
    <t>Please enter the amount (in GBP or USD, not both) of any scholarships/ grants you are receiving for 2022-2023 academic year</t>
  </si>
  <si>
    <t>For Academic Year 2022/23</t>
  </si>
  <si>
    <t>Will you be in receipt of any bursaries or scholarships during the academic year 2022/23?</t>
  </si>
  <si>
    <t>Federal Direct Loan Application Form for 2022/23</t>
  </si>
  <si>
    <t>27th October 2022</t>
  </si>
  <si>
    <t>9th February 2023</t>
  </si>
  <si>
    <r>
      <rPr>
        <b/>
        <sz val="18"/>
        <color rgb="FFFF0000"/>
        <rFont val="Calibri"/>
        <family val="2"/>
        <scheme val="minor"/>
      </rPr>
      <t xml:space="preserve">STEP 4 </t>
    </r>
    <r>
      <rPr>
        <b/>
        <sz val="18"/>
        <rFont val="Calibri"/>
        <family val="2"/>
        <scheme val="minor"/>
      </rPr>
      <t>: Save spreadsheet and send to usloans@rhul.ac.uk</t>
    </r>
  </si>
  <si>
    <t>I understand that the amount RHUL receives will depend on the exchange rate on the day RHUL requests the funds from the US Treasury. If, due to exchange rate fluctuations this means the loans do not cover the full cost of my tuition, I will become liable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</si>
</sst>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409]#,##0"/>
    <numFmt numFmtId="166" formatCode="_-* #,##0_-;\-* #,##0_-;_-* &quot;-&quot;??_-;_-@_-"/>
    <numFmt numFmtId="167" formatCode="[$$-409]#,##0.00"/>
    <numFmt numFmtId="168" formatCode="[$-809]d\ mmmm\ yyyy;@"/>
    <numFmt numFmtId="169" formatCode="&quot;£&quot;#,##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2"/>
      <name val="Arial"/>
      <family val="2"/>
    </font>
    <font>
      <b/>
      <sz val="10"/>
      <name val="Arial"/>
      <family val="2"/>
    </font>
    <font>
      <sz val="10"/>
      <name val="Arial"/>
      <family val="2"/>
    </font>
    <font>
      <b/>
      <sz val="18"/>
      <color theme="1"/>
      <name val="Times New Roman"/>
      <family val="1"/>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sz val="12"/>
      <name val="Arial"/>
      <family val="2"/>
    </font>
    <font>
      <b/>
      <i/>
      <sz val="10"/>
      <name val="Arial"/>
      <family val="2"/>
    </font>
    <font>
      <sz val="11"/>
      <color theme="1"/>
      <name val="Arial"/>
      <family val="2"/>
    </font>
    <font>
      <i/>
      <sz val="24"/>
      <name val="Arial"/>
      <family val="2"/>
    </font>
    <font>
      <b/>
      <i/>
      <sz val="10"/>
      <name val="Arial"/>
      <family val="2"/>
    </font>
    <font>
      <b/>
      <sz val="11"/>
      <color theme="1"/>
      <name val="Arial"/>
      <family val="2"/>
    </font>
    <font>
      <b/>
      <sz val="1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b/>
      <sz val="18"/>
      <name val="Calibri"/>
      <family val="2"/>
      <scheme val="minor"/>
    </font>
    <font>
      <u/>
      <sz val="11"/>
      <color theme="10"/>
      <name val="Calibri"/>
      <family val="2"/>
      <scheme val="minor"/>
    </font>
    <font>
      <b/>
      <sz val="18"/>
      <color theme="10"/>
      <name val="Calibri"/>
      <family val="2"/>
      <scheme val="minor"/>
    </font>
    <font>
      <sz val="28"/>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rgb="FFFF9900"/>
        <bgColor indexed="64"/>
      </patternFill>
    </fill>
    <fill>
      <patternFill patternType="solid">
        <fgColor theme="0"/>
        <bgColor indexed="64"/>
      </patternFill>
    </fill>
    <fill>
      <patternFill patternType="solid">
        <fgColor rgb="FFFFFF99"/>
        <bgColor indexed="64"/>
      </patternFill>
    </fill>
    <fill>
      <patternFill patternType="solid">
        <fgColor theme="5"/>
        <bgColor indexed="64"/>
      </patternFill>
    </fill>
    <fill>
      <patternFill patternType="solid">
        <fgColor rgb="FFFFFF66"/>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10" fillId="0" borderId="0" applyFont="0" applyFill="0" applyBorder="0" applyAlignment="0" applyProtection="0"/>
    <xf numFmtId="0" fontId="6" fillId="0" borderId="0"/>
    <xf numFmtId="0" fontId="5" fillId="0" borderId="0"/>
    <xf numFmtId="0" fontId="4" fillId="0" borderId="0"/>
    <xf numFmtId="0" fontId="30" fillId="0" borderId="0" applyNumberFormat="0" applyFill="0" applyBorder="0" applyAlignment="0" applyProtection="0"/>
  </cellStyleXfs>
  <cellXfs count="142">
    <xf numFmtId="0" fontId="0" fillId="0" borderId="0" xfId="0"/>
    <xf numFmtId="0" fontId="7" fillId="0" borderId="0" xfId="0" applyFont="1"/>
    <xf numFmtId="0" fontId="8" fillId="0" borderId="0" xfId="0" applyFont="1" applyAlignment="1">
      <alignment horizontal="center" wrapText="1"/>
    </xf>
    <xf numFmtId="0" fontId="9" fillId="0" borderId="0" xfId="0" applyFont="1"/>
    <xf numFmtId="0" fontId="0" fillId="0" borderId="0" xfId="0" applyAlignment="1">
      <alignment wrapText="1"/>
    </xf>
    <xf numFmtId="164" fontId="0" fillId="0" borderId="0" xfId="0" applyNumberFormat="1"/>
    <xf numFmtId="0" fontId="8" fillId="0" borderId="0" xfId="0" applyFont="1" applyAlignment="1">
      <alignment horizontal="center"/>
    </xf>
    <xf numFmtId="0" fontId="0" fillId="0" borderId="0" xfId="0" applyAlignment="1">
      <alignment horizontal="center"/>
    </xf>
    <xf numFmtId="0" fontId="10" fillId="0" borderId="0" xfId="0" applyFont="1"/>
    <xf numFmtId="165" fontId="0" fillId="0" borderId="0" xfId="0" applyNumberFormat="1"/>
    <xf numFmtId="0" fontId="10" fillId="0" borderId="0" xfId="0" applyFont="1" applyAlignment="1">
      <alignment horizontal="left"/>
    </xf>
    <xf numFmtId="0" fontId="0" fillId="0" borderId="0" xfId="0" applyFill="1" applyAlignment="1">
      <alignment horizontal="right"/>
    </xf>
    <xf numFmtId="0" fontId="0" fillId="0" borderId="0" xfId="0" applyFill="1"/>
    <xf numFmtId="0" fontId="8" fillId="0" borderId="0" xfId="0" applyFont="1" applyAlignment="1">
      <alignment horizontal="right"/>
    </xf>
    <xf numFmtId="165" fontId="8" fillId="0" borderId="0" xfId="0" applyNumberFormat="1" applyFont="1" applyFill="1"/>
    <xf numFmtId="167" fontId="0" fillId="0" borderId="0" xfId="0" applyNumberFormat="1"/>
    <xf numFmtId="0" fontId="8" fillId="0" borderId="0" xfId="0" applyFont="1" applyFill="1" applyBorder="1" applyAlignment="1">
      <alignment wrapText="1"/>
    </xf>
    <xf numFmtId="1" fontId="9" fillId="0" borderId="0" xfId="0" applyNumberFormat="1" applyFont="1" applyFill="1" applyBorder="1"/>
    <xf numFmtId="165" fontId="7" fillId="0" borderId="0" xfId="0" applyNumberFormat="1" applyFont="1" applyFill="1"/>
    <xf numFmtId="0" fontId="8" fillId="0" borderId="0" xfId="0" applyFont="1" applyAlignment="1">
      <alignment wrapText="1"/>
    </xf>
    <xf numFmtId="165" fontId="10" fillId="0" borderId="0" xfId="0" applyNumberFormat="1" applyFont="1"/>
    <xf numFmtId="165" fontId="0" fillId="0" borderId="0" xfId="0" applyNumberFormat="1" applyFill="1"/>
    <xf numFmtId="165" fontId="0" fillId="2" borderId="0" xfId="0" applyNumberFormat="1" applyFill="1"/>
    <xf numFmtId="165" fontId="7" fillId="0" borderId="9" xfId="0" applyNumberFormat="1" applyFont="1" applyFill="1" applyBorder="1"/>
    <xf numFmtId="165" fontId="7" fillId="0" borderId="2" xfId="0" applyNumberFormat="1" applyFont="1" applyFill="1" applyBorder="1"/>
    <xf numFmtId="165" fontId="7" fillId="0" borderId="0" xfId="0" applyNumberFormat="1" applyFont="1"/>
    <xf numFmtId="165" fontId="8" fillId="0" borderId="0" xfId="0" applyNumberFormat="1" applyFont="1" applyFill="1" applyBorder="1"/>
    <xf numFmtId="167" fontId="9" fillId="0" borderId="0" xfId="0" applyNumberFormat="1" applyFont="1" applyFill="1" applyBorder="1"/>
    <xf numFmtId="167" fontId="8" fillId="0" borderId="0" xfId="0" applyNumberFormat="1" applyFont="1" applyFill="1" applyBorder="1"/>
    <xf numFmtId="0" fontId="10" fillId="0" borderId="0" xfId="0" applyFont="1" applyAlignment="1">
      <alignment horizontal="center"/>
    </xf>
    <xf numFmtId="0" fontId="10" fillId="0" borderId="0" xfId="0" applyFont="1" applyAlignment="1">
      <alignment horizontal="center" wrapText="1"/>
    </xf>
    <xf numFmtId="3" fontId="0" fillId="0" borderId="0" xfId="0" applyNumberFormat="1" applyAlignment="1">
      <alignment horizontal="center"/>
    </xf>
    <xf numFmtId="3" fontId="10" fillId="0" borderId="0" xfId="0" applyNumberFormat="1" applyFont="1" applyAlignment="1">
      <alignment horizontal="center"/>
    </xf>
    <xf numFmtId="0" fontId="9" fillId="4" borderId="0" xfId="0" applyFont="1" applyFill="1"/>
    <xf numFmtId="0" fontId="8" fillId="4" borderId="1" xfId="0" applyFont="1" applyFill="1" applyBorder="1" applyAlignment="1">
      <alignment horizontal="right"/>
    </xf>
    <xf numFmtId="166" fontId="8" fillId="4" borderId="2" xfId="1" applyNumberFormat="1" applyFont="1" applyFill="1" applyBorder="1" applyAlignment="1">
      <alignment horizontal="right"/>
    </xf>
    <xf numFmtId="0" fontId="8" fillId="4" borderId="6" xfId="0" applyFont="1" applyFill="1" applyBorder="1" applyAlignment="1">
      <alignment wrapText="1"/>
    </xf>
    <xf numFmtId="0" fontId="0" fillId="4" borderId="3" xfId="0" applyFill="1" applyBorder="1" applyAlignment="1">
      <alignment wrapText="1"/>
    </xf>
    <xf numFmtId="0" fontId="8" fillId="4" borderId="4" xfId="0" applyFont="1" applyFill="1" applyBorder="1" applyAlignment="1">
      <alignment horizontal="right" wrapText="1"/>
    </xf>
    <xf numFmtId="0" fontId="8" fillId="4" borderId="5" xfId="0" applyFont="1" applyFill="1" applyBorder="1" applyAlignment="1">
      <alignment horizontal="right" wrapText="1"/>
    </xf>
    <xf numFmtId="0" fontId="8" fillId="4" borderId="1" xfId="0" applyFont="1" applyFill="1" applyBorder="1" applyAlignment="1">
      <alignment horizontal="center" wrapText="1"/>
    </xf>
    <xf numFmtId="0" fontId="8" fillId="4" borderId="9" xfId="0" applyFont="1" applyFill="1" applyBorder="1" applyAlignment="1">
      <alignment horizontal="center" wrapText="1"/>
    </xf>
    <xf numFmtId="0" fontId="8" fillId="4" borderId="2" xfId="0" applyFont="1" applyFill="1" applyBorder="1" applyAlignment="1">
      <alignment horizontal="center" wrapText="1"/>
    </xf>
    <xf numFmtId="165" fontId="0" fillId="4" borderId="3" xfId="0" applyNumberFormat="1" applyFill="1" applyBorder="1"/>
    <xf numFmtId="0" fontId="8" fillId="4" borderId="5" xfId="0" applyFont="1" applyFill="1" applyBorder="1"/>
    <xf numFmtId="0" fontId="11" fillId="0" borderId="0" xfId="2" applyFont="1" applyAlignment="1" applyProtection="1">
      <alignment horizontal="left"/>
      <protection hidden="1"/>
    </xf>
    <xf numFmtId="0" fontId="12" fillId="0" borderId="0" xfId="2" applyFont="1" applyAlignment="1" applyProtection="1">
      <alignment horizontal="center"/>
      <protection hidden="1"/>
    </xf>
    <xf numFmtId="0" fontId="6" fillId="0" borderId="0" xfId="2" applyProtection="1">
      <protection hidden="1"/>
    </xf>
    <xf numFmtId="0" fontId="6" fillId="0" borderId="0" xfId="2"/>
    <xf numFmtId="0" fontId="11" fillId="0" borderId="0" xfId="2" applyFont="1" applyAlignment="1" applyProtection="1">
      <alignment horizontal="left" wrapText="1"/>
      <protection hidden="1"/>
    </xf>
    <xf numFmtId="49" fontId="12" fillId="0" borderId="0" xfId="2" applyNumberFormat="1" applyFont="1" applyAlignment="1" applyProtection="1">
      <alignment horizontal="center"/>
      <protection hidden="1"/>
    </xf>
    <xf numFmtId="14" fontId="11" fillId="0" borderId="0" xfId="2" applyNumberFormat="1" applyFont="1" applyAlignment="1" applyProtection="1">
      <alignment horizontal="left"/>
      <protection hidden="1"/>
    </xf>
    <xf numFmtId="49" fontId="9" fillId="0" borderId="0" xfId="2" applyNumberFormat="1" applyFont="1" applyAlignment="1" applyProtection="1">
      <alignment horizontal="center"/>
      <protection hidden="1"/>
    </xf>
    <xf numFmtId="0" fontId="9" fillId="0" borderId="0" xfId="2" applyFont="1" applyAlignment="1" applyProtection="1">
      <alignment horizontal="center"/>
      <protection hidden="1"/>
    </xf>
    <xf numFmtId="0" fontId="13" fillId="0" borderId="0" xfId="2" applyFont="1" applyProtection="1">
      <protection hidden="1"/>
    </xf>
    <xf numFmtId="0" fontId="14" fillId="0" borderId="0" xfId="2" applyFont="1" applyAlignment="1" applyProtection="1">
      <alignment horizontal="left"/>
      <protection hidden="1"/>
    </xf>
    <xf numFmtId="0" fontId="15" fillId="0" borderId="0" xfId="2" applyFont="1" applyProtection="1">
      <protection hidden="1"/>
    </xf>
    <xf numFmtId="0" fontId="16" fillId="0" borderId="10" xfId="2" applyFont="1" applyBorder="1" applyAlignment="1" applyProtection="1">
      <alignment horizontal="center" vertical="top" wrapText="1"/>
      <protection hidden="1"/>
    </xf>
    <xf numFmtId="0" fontId="8" fillId="0" borderId="10" xfId="2" applyFont="1" applyBorder="1" applyAlignment="1">
      <alignment horizontal="center"/>
    </xf>
    <xf numFmtId="0" fontId="8" fillId="0" borderId="0" xfId="2" applyFont="1" applyProtection="1">
      <protection hidden="1"/>
    </xf>
    <xf numFmtId="0" fontId="8" fillId="0" borderId="0" xfId="2" applyFont="1"/>
    <xf numFmtId="168" fontId="8" fillId="0" borderId="10" xfId="2" applyNumberFormat="1" applyFont="1" applyBorder="1" applyAlignment="1" applyProtection="1">
      <alignment horizontal="center"/>
      <protection hidden="1"/>
    </xf>
    <xf numFmtId="0" fontId="8" fillId="0" borderId="10" xfId="2" applyFont="1" applyBorder="1" applyAlignment="1" applyProtection="1">
      <alignment horizontal="center"/>
      <protection hidden="1"/>
    </xf>
    <xf numFmtId="0" fontId="17" fillId="0" borderId="0" xfId="2" applyFont="1" applyProtection="1">
      <protection hidden="1"/>
    </xf>
    <xf numFmtId="0" fontId="18" fillId="0" borderId="0" xfId="2" applyFont="1" applyProtection="1">
      <protection hidden="1"/>
    </xf>
    <xf numFmtId="0" fontId="18" fillId="0" borderId="0" xfId="2" applyFont="1"/>
    <xf numFmtId="0" fontId="17" fillId="0" borderId="0" xfId="2" applyNumberFormat="1" applyFont="1" applyProtection="1">
      <protection hidden="1"/>
    </xf>
    <xf numFmtId="164" fontId="8" fillId="0" borderId="10" xfId="2" applyNumberFormat="1" applyFont="1" applyBorder="1" applyAlignment="1" applyProtection="1">
      <alignment horizontal="center"/>
      <protection hidden="1"/>
    </xf>
    <xf numFmtId="0" fontId="16" fillId="0" borderId="0" xfId="2" applyFont="1" applyProtection="1">
      <protection hidden="1"/>
    </xf>
    <xf numFmtId="0" fontId="16" fillId="0" borderId="0" xfId="2" applyFont="1"/>
    <xf numFmtId="0" fontId="16" fillId="0" borderId="10" xfId="2" applyFont="1" applyFill="1" applyBorder="1" applyAlignment="1" applyProtection="1">
      <alignment horizontal="center" vertical="top" wrapText="1"/>
      <protection hidden="1"/>
    </xf>
    <xf numFmtId="0" fontId="16" fillId="0" borderId="10" xfId="2" applyNumberFormat="1" applyFont="1" applyBorder="1" applyAlignment="1" applyProtection="1">
      <alignment horizontal="center"/>
      <protection hidden="1"/>
    </xf>
    <xf numFmtId="167" fontId="8" fillId="0" borderId="10" xfId="2" applyNumberFormat="1" applyFont="1" applyBorder="1" applyAlignment="1" applyProtection="1">
      <alignment horizontal="center"/>
      <protection hidden="1"/>
    </xf>
    <xf numFmtId="0" fontId="16" fillId="0" borderId="11" xfId="2" applyFont="1" applyBorder="1" applyAlignment="1" applyProtection="1">
      <alignment horizontal="center" vertical="top" wrapText="1"/>
      <protection hidden="1"/>
    </xf>
    <xf numFmtId="0" fontId="6" fillId="0" borderId="0" xfId="2" applyNumberFormat="1" applyProtection="1">
      <protection hidden="1"/>
    </xf>
    <xf numFmtId="0" fontId="8" fillId="0" borderId="11" xfId="2" applyFont="1" applyBorder="1" applyAlignment="1" applyProtection="1">
      <alignment horizontal="center"/>
      <protection hidden="1"/>
    </xf>
    <xf numFmtId="0" fontId="17" fillId="0" borderId="0" xfId="2" applyFont="1"/>
    <xf numFmtId="168" fontId="17" fillId="0" borderId="0" xfId="2" applyNumberFormat="1" applyFont="1" applyAlignment="1" applyProtection="1">
      <alignment horizontal="left"/>
      <protection hidden="1"/>
    </xf>
    <xf numFmtId="0" fontId="19" fillId="0" borderId="2" xfId="2" applyFont="1" applyFill="1" applyBorder="1"/>
    <xf numFmtId="0" fontId="20" fillId="0" borderId="0" xfId="0" applyFont="1"/>
    <xf numFmtId="0" fontId="22" fillId="0" borderId="5" xfId="0" applyFont="1" applyFill="1" applyBorder="1" applyAlignment="1">
      <alignment wrapText="1"/>
    </xf>
    <xf numFmtId="164" fontId="8" fillId="0" borderId="10" xfId="0" applyNumberFormat="1" applyFont="1" applyBorder="1" applyAlignment="1" applyProtection="1">
      <alignment horizontal="center"/>
      <protection hidden="1"/>
    </xf>
    <xf numFmtId="2" fontId="9" fillId="4" borderId="0" xfId="0" applyNumberFormat="1" applyFont="1" applyFill="1"/>
    <xf numFmtId="0" fontId="0" fillId="0" borderId="10" xfId="0" applyNumberFormat="1" applyBorder="1" applyProtection="1">
      <protection hidden="1"/>
    </xf>
    <xf numFmtId="0" fontId="23" fillId="0" borderId="10" xfId="0" applyFont="1" applyBorder="1" applyProtection="1">
      <protection hidden="1"/>
    </xf>
    <xf numFmtId="167" fontId="24" fillId="0" borderId="10" xfId="0" applyNumberFormat="1" applyFont="1" applyBorder="1" applyAlignment="1" applyProtection="1">
      <alignment horizontal="center"/>
      <protection hidden="1"/>
    </xf>
    <xf numFmtId="167" fontId="8" fillId="0" borderId="10" xfId="0" applyNumberFormat="1" applyFont="1" applyBorder="1" applyProtection="1">
      <protection hidden="1"/>
    </xf>
    <xf numFmtId="0" fontId="5" fillId="5" borderId="0" xfId="3" applyFill="1" applyProtection="1"/>
    <xf numFmtId="0" fontId="5" fillId="5" borderId="10" xfId="3" applyFill="1" applyBorder="1" applyProtection="1"/>
    <xf numFmtId="0" fontId="5" fillId="6" borderId="10" xfId="3" applyFill="1" applyBorder="1" applyProtection="1">
      <protection locked="0"/>
    </xf>
    <xf numFmtId="0" fontId="5" fillId="5" borderId="0" xfId="3" applyFill="1" applyBorder="1" applyProtection="1"/>
    <xf numFmtId="0" fontId="5" fillId="5" borderId="10" xfId="3" applyFill="1" applyBorder="1" applyAlignment="1" applyProtection="1">
      <alignment wrapText="1"/>
    </xf>
    <xf numFmtId="0" fontId="8" fillId="0" borderId="1" xfId="2" applyFont="1" applyFill="1" applyBorder="1"/>
    <xf numFmtId="0" fontId="5" fillId="0" borderId="0" xfId="3"/>
    <xf numFmtId="0" fontId="5" fillId="0" borderId="10" xfId="3" applyBorder="1"/>
    <xf numFmtId="0" fontId="5" fillId="0" borderId="10" xfId="3" applyBorder="1" applyAlignment="1">
      <alignment wrapText="1"/>
    </xf>
    <xf numFmtId="0" fontId="5" fillId="0" borderId="10" xfId="3" applyFill="1" applyBorder="1" applyAlignment="1">
      <alignment horizontal="center"/>
    </xf>
    <xf numFmtId="0" fontId="4" fillId="9" borderId="0" xfId="4" applyFill="1" applyProtection="1"/>
    <xf numFmtId="0" fontId="10" fillId="3" borderId="1" xfId="2" applyFont="1" applyFill="1" applyBorder="1" applyAlignment="1" applyProtection="1">
      <alignment horizontal="left"/>
      <protection locked="0"/>
    </xf>
    <xf numFmtId="14" fontId="10" fillId="3" borderId="1" xfId="2" applyNumberFormat="1" applyFont="1" applyFill="1" applyBorder="1" applyAlignment="1" applyProtection="1">
      <alignment horizontal="left"/>
      <protection locked="0"/>
    </xf>
    <xf numFmtId="164" fontId="20" fillId="3" borderId="1" xfId="2" applyNumberFormat="1" applyFont="1" applyFill="1" applyBorder="1" applyAlignment="1" applyProtection="1">
      <alignment horizontal="left"/>
      <protection locked="0"/>
    </xf>
    <xf numFmtId="0" fontId="20" fillId="3" borderId="1" xfId="2" applyFont="1" applyFill="1" applyBorder="1" applyAlignment="1" applyProtection="1">
      <alignment horizontal="left"/>
      <protection locked="0"/>
    </xf>
    <xf numFmtId="0" fontId="0" fillId="3" borderId="3" xfId="0" applyNumberFormat="1" applyFont="1" applyFill="1" applyBorder="1" applyAlignment="1" applyProtection="1">
      <alignment horizontal="left"/>
      <protection locked="0"/>
    </xf>
    <xf numFmtId="165" fontId="0" fillId="3" borderId="0" xfId="0" applyNumberFormat="1" applyFill="1" applyProtection="1">
      <protection locked="0"/>
    </xf>
    <xf numFmtId="165" fontId="8" fillId="3" borderId="7" xfId="0" applyNumberFormat="1" applyFont="1" applyFill="1" applyBorder="1" applyProtection="1">
      <protection locked="0"/>
    </xf>
    <xf numFmtId="165" fontId="8" fillId="3" borderId="8" xfId="0" applyNumberFormat="1" applyFont="1" applyFill="1" applyBorder="1" applyProtection="1">
      <protection locked="0"/>
    </xf>
    <xf numFmtId="167" fontId="24" fillId="0" borderId="10" xfId="0" applyNumberFormat="1" applyFont="1" applyBorder="1" applyAlignment="1" applyProtection="1">
      <alignment horizontal="center"/>
      <protection locked="0"/>
    </xf>
    <xf numFmtId="0" fontId="8" fillId="0" borderId="10" xfId="0" applyFont="1" applyBorder="1" applyProtection="1">
      <protection locked="0"/>
    </xf>
    <xf numFmtId="167" fontId="8" fillId="0" borderId="10" xfId="2" applyNumberFormat="1" applyFont="1" applyBorder="1" applyAlignment="1" applyProtection="1">
      <alignment horizontal="center"/>
      <protection locked="0"/>
    </xf>
    <xf numFmtId="165" fontId="5" fillId="8" borderId="10" xfId="3" applyNumberFormat="1" applyFill="1" applyBorder="1" applyProtection="1">
      <protection locked="0"/>
    </xf>
    <xf numFmtId="0" fontId="3" fillId="5" borderId="10" xfId="3" applyFont="1" applyFill="1" applyBorder="1" applyProtection="1"/>
    <xf numFmtId="0" fontId="2" fillId="5" borderId="10" xfId="3" applyFont="1" applyFill="1" applyBorder="1" applyAlignment="1" applyProtection="1">
      <alignment wrapText="1"/>
    </xf>
    <xf numFmtId="169" fontId="0" fillId="3" borderId="0" xfId="0" applyNumberFormat="1" applyFill="1" applyProtection="1">
      <protection locked="0"/>
    </xf>
    <xf numFmtId="169" fontId="0" fillId="0" borderId="0" xfId="0" applyNumberFormat="1"/>
    <xf numFmtId="169" fontId="0" fillId="0" borderId="0" xfId="0" applyNumberFormat="1" applyFill="1"/>
    <xf numFmtId="169" fontId="9" fillId="3" borderId="7" xfId="0" applyNumberFormat="1" applyFont="1" applyFill="1" applyBorder="1" applyProtection="1">
      <protection locked="0"/>
    </xf>
    <xf numFmtId="165" fontId="9" fillId="3" borderId="8" xfId="0" applyNumberFormat="1" applyFont="1" applyFill="1" applyBorder="1" applyProtection="1">
      <protection locked="0"/>
    </xf>
    <xf numFmtId="0" fontId="1" fillId="5" borderId="10" xfId="3" applyFont="1" applyFill="1" applyBorder="1" applyAlignment="1" applyProtection="1">
      <alignment wrapText="1"/>
    </xf>
    <xf numFmtId="0" fontId="32" fillId="5" borderId="10" xfId="4" applyFont="1" applyFill="1" applyBorder="1" applyAlignment="1" applyProtection="1">
      <alignment horizontal="center"/>
    </xf>
    <xf numFmtId="0" fontId="31" fillId="5" borderId="3" xfId="5" applyFont="1" applyFill="1" applyBorder="1" applyAlignment="1" applyProtection="1">
      <alignment horizontal="left" vertical="top" wrapText="1"/>
    </xf>
    <xf numFmtId="0" fontId="31" fillId="5" borderId="4" xfId="5" applyFont="1" applyFill="1" applyBorder="1" applyAlignment="1" applyProtection="1">
      <alignment horizontal="left" vertical="top" wrapText="1"/>
    </xf>
    <xf numFmtId="0" fontId="31" fillId="5" borderId="5" xfId="5" applyFont="1" applyFill="1" applyBorder="1" applyAlignment="1" applyProtection="1">
      <alignment horizontal="left" vertical="top" wrapText="1"/>
    </xf>
    <xf numFmtId="0" fontId="31" fillId="5" borderId="12" xfId="5" applyFont="1" applyFill="1" applyBorder="1" applyAlignment="1" applyProtection="1">
      <alignment horizontal="left" vertical="top" wrapText="1"/>
    </xf>
    <xf numFmtId="0" fontId="31" fillId="5" borderId="0" xfId="5" applyFont="1" applyFill="1" applyBorder="1" applyAlignment="1" applyProtection="1">
      <alignment horizontal="left" vertical="top" wrapText="1"/>
    </xf>
    <xf numFmtId="0" fontId="31" fillId="5" borderId="13" xfId="5" applyFont="1" applyFill="1" applyBorder="1" applyAlignment="1" applyProtection="1">
      <alignment horizontal="left" vertical="top" wrapText="1"/>
    </xf>
    <xf numFmtId="0" fontId="31" fillId="5" borderId="6" xfId="5" applyFont="1" applyFill="1" applyBorder="1" applyAlignment="1" applyProtection="1">
      <alignment horizontal="left" vertical="top" wrapText="1"/>
    </xf>
    <xf numFmtId="0" fontId="31" fillId="5" borderId="7" xfId="5" applyFont="1" applyFill="1" applyBorder="1" applyAlignment="1" applyProtection="1">
      <alignment horizontal="left" vertical="top" wrapText="1"/>
    </xf>
    <xf numFmtId="0" fontId="31" fillId="5" borderId="8" xfId="5" applyFont="1" applyFill="1" applyBorder="1" applyAlignment="1" applyProtection="1">
      <alignment horizontal="left" vertical="top" wrapText="1"/>
    </xf>
    <xf numFmtId="0" fontId="27" fillId="0" borderId="10" xfId="4" applyFont="1" applyBorder="1" applyAlignment="1" applyProtection="1">
      <alignment horizontal="left" vertical="top" wrapText="1"/>
    </xf>
    <xf numFmtId="0" fontId="25" fillId="5" borderId="0" xfId="3" applyFont="1" applyFill="1" applyAlignment="1" applyProtection="1">
      <alignment horizontal="left"/>
    </xf>
    <xf numFmtId="0" fontId="5" fillId="7" borderId="10" xfId="3" applyFill="1" applyBorder="1" applyAlignment="1" applyProtection="1">
      <alignment horizontal="center"/>
    </xf>
    <xf numFmtId="0" fontId="21" fillId="3" borderId="0" xfId="0" applyFont="1" applyFill="1" applyAlignment="1">
      <alignment horizontal="center" vertical="center"/>
    </xf>
    <xf numFmtId="0" fontId="5" fillId="8" borderId="1" xfId="3" applyFill="1" applyBorder="1" applyAlignment="1" applyProtection="1">
      <alignment horizontal="center" vertical="center"/>
      <protection locked="0"/>
    </xf>
    <xf numFmtId="0" fontId="5" fillId="8" borderId="2" xfId="3" applyFill="1" applyBorder="1" applyAlignment="1" applyProtection="1">
      <alignment horizontal="center" vertical="center"/>
      <protection locked="0"/>
    </xf>
    <xf numFmtId="0" fontId="5" fillId="7" borderId="12" xfId="3" applyFill="1" applyBorder="1" applyAlignment="1">
      <alignment horizontal="center"/>
    </xf>
    <xf numFmtId="0" fontId="5" fillId="7" borderId="0" xfId="3" applyFill="1" applyBorder="1" applyAlignment="1">
      <alignment horizontal="center"/>
    </xf>
    <xf numFmtId="0" fontId="5" fillId="7" borderId="3" xfId="3" applyFill="1" applyBorder="1" applyAlignment="1">
      <alignment horizontal="center"/>
    </xf>
    <xf numFmtId="0" fontId="5" fillId="7" borderId="4" xfId="3" applyFill="1" applyBorder="1" applyAlignment="1">
      <alignment horizontal="center"/>
    </xf>
    <xf numFmtId="0" fontId="5" fillId="8" borderId="1" xfId="3" applyFill="1" applyBorder="1" applyAlignment="1" applyProtection="1">
      <alignment horizontal="center"/>
      <protection locked="0"/>
    </xf>
    <xf numFmtId="0" fontId="5" fillId="8" borderId="2" xfId="3" applyFill="1" applyBorder="1" applyAlignment="1" applyProtection="1">
      <alignment horizontal="center"/>
      <protection locked="0"/>
    </xf>
    <xf numFmtId="165" fontId="5" fillId="8" borderId="1" xfId="3" applyNumberFormat="1" applyFill="1" applyBorder="1" applyAlignment="1" applyProtection="1">
      <alignment horizontal="center"/>
      <protection locked="0"/>
    </xf>
    <xf numFmtId="165" fontId="5" fillId="8" borderId="2" xfId="3" applyNumberFormat="1" applyFill="1" applyBorder="1" applyAlignment="1" applyProtection="1">
      <alignment horizontal="center"/>
      <protection locked="0"/>
    </xf>
  </cellXfs>
  <cellStyles count="6">
    <cellStyle name="Comma" xfId="1" builtinId="3"/>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609578</xdr:colOff>
      <xdr:row>4</xdr:row>
      <xdr:rowOff>130689</xdr:rowOff>
    </xdr:from>
    <xdr:ext cx="3057548" cy="152715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184150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184150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184150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184150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18</xdr:row>
          <xdr:rowOff>571500</xdr:rowOff>
        </xdr:from>
        <xdr:to>
          <xdr:col>1</xdr:col>
          <xdr:colOff>1917700</xdr:colOff>
          <xdr:row>18</xdr:row>
          <xdr:rowOff>933450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895350</xdr:rowOff>
        </xdr:from>
        <xdr:to>
          <xdr:col>1</xdr:col>
          <xdr:colOff>1917700</xdr:colOff>
          <xdr:row>19</xdr:row>
          <xdr:rowOff>1231900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1343025</xdr:colOff>
      <xdr:row>0</xdr:row>
      <xdr:rowOff>19050</xdr:rowOff>
    </xdr:from>
    <xdr:ext cx="2150170" cy="1076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19050"/>
          <a:ext cx="2150170" cy="10763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6</xdr:row>
          <xdr:rowOff>76200</xdr:rowOff>
        </xdr:from>
        <xdr:to>
          <xdr:col>1</xdr:col>
          <xdr:colOff>1104900</xdr:colOff>
          <xdr:row>6</xdr:row>
          <xdr:rowOff>361950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xdr:row>
          <xdr:rowOff>0</xdr:rowOff>
        </xdr:from>
        <xdr:to>
          <xdr:col>1</xdr:col>
          <xdr:colOff>1104900</xdr:colOff>
          <xdr:row>8</xdr:row>
          <xdr:rowOff>12700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8</xdr:row>
          <xdr:rowOff>0</xdr:rowOff>
        </xdr:from>
        <xdr:to>
          <xdr:col>1</xdr:col>
          <xdr:colOff>1117600</xdr:colOff>
          <xdr:row>9</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8</xdr:row>
          <xdr:rowOff>19050</xdr:rowOff>
        </xdr:from>
        <xdr:to>
          <xdr:col>1</xdr:col>
          <xdr:colOff>1104900</xdr:colOff>
          <xdr:row>9</xdr:row>
          <xdr:rowOff>31750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0</xdr:rowOff>
        </xdr:from>
        <xdr:to>
          <xdr:col>1</xdr:col>
          <xdr:colOff>1117600</xdr:colOff>
          <xdr:row>10</xdr:row>
          <xdr:rowOff>12700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31750</xdr:rowOff>
        </xdr:from>
        <xdr:to>
          <xdr:col>1</xdr:col>
          <xdr:colOff>1117600</xdr:colOff>
          <xdr:row>10</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10</xdr:row>
          <xdr:rowOff>0</xdr:rowOff>
        </xdr:from>
        <xdr:to>
          <xdr:col>1</xdr:col>
          <xdr:colOff>1098550</xdr:colOff>
          <xdr:row>11</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D15:E23" headerRowCount="0" totalsRowShown="0" headerRowDxfId="8" dataDxfId="6" headerRowBorderDxfId="7" tableBorderDxfId="5" totalsRowBorderDxfId="4">
  <tableColumns count="2">
    <tableColumn id="1" xr3:uid="{00000000-0010-0000-0000-000001000000}" name="Column1" headerRowDxfId="3" dataDxfId="2"/>
    <tableColumn id="2" xr3:uid="{00000000-0010-0000-0000-000002000000}"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8"/>
  <sheetViews>
    <sheetView tabSelected="1" workbookViewId="0">
      <selection activeCell="B6" sqref="B6:E10"/>
    </sheetView>
  </sheetViews>
  <sheetFormatPr defaultColWidth="9.1796875" defaultRowHeight="14.5" x14ac:dyDescent="0.35"/>
  <cols>
    <col min="1" max="4" width="9.1796875" style="97"/>
    <col min="5" max="5" width="18.1796875" style="97" customWidth="1"/>
    <col min="6" max="16384" width="9.1796875" style="97"/>
  </cols>
  <sheetData>
    <row r="3" spans="2:14" ht="15" customHeight="1" x14ac:dyDescent="0.35">
      <c r="B3" s="118" t="s">
        <v>112</v>
      </c>
      <c r="C3" s="118"/>
      <c r="D3" s="118"/>
      <c r="E3" s="118"/>
      <c r="F3" s="118"/>
      <c r="G3" s="118"/>
      <c r="H3" s="118"/>
      <c r="I3" s="118"/>
      <c r="J3" s="118"/>
      <c r="K3" s="118"/>
      <c r="L3" s="118"/>
      <c r="M3" s="118"/>
      <c r="N3" s="118"/>
    </row>
    <row r="4" spans="2:14" ht="15" customHeight="1" x14ac:dyDescent="0.35">
      <c r="B4" s="118"/>
      <c r="C4" s="118"/>
      <c r="D4" s="118"/>
      <c r="E4" s="118"/>
      <c r="F4" s="118"/>
      <c r="G4" s="118"/>
      <c r="H4" s="118"/>
      <c r="I4" s="118"/>
      <c r="J4" s="118"/>
      <c r="K4" s="118"/>
      <c r="L4" s="118"/>
      <c r="M4" s="118"/>
      <c r="N4" s="118"/>
    </row>
    <row r="6" spans="2:14" x14ac:dyDescent="0.35">
      <c r="B6" s="119" t="s">
        <v>111</v>
      </c>
      <c r="C6" s="120"/>
      <c r="D6" s="120"/>
      <c r="E6" s="121"/>
    </row>
    <row r="7" spans="2:14" x14ac:dyDescent="0.35">
      <c r="B7" s="122"/>
      <c r="C7" s="123"/>
      <c r="D7" s="123"/>
      <c r="E7" s="124"/>
    </row>
    <row r="8" spans="2:14" x14ac:dyDescent="0.35">
      <c r="B8" s="122"/>
      <c r="C8" s="123"/>
      <c r="D8" s="123"/>
      <c r="E8" s="124"/>
    </row>
    <row r="9" spans="2:14" x14ac:dyDescent="0.35">
      <c r="B9" s="122"/>
      <c r="C9" s="123"/>
      <c r="D9" s="123"/>
      <c r="E9" s="124"/>
    </row>
    <row r="10" spans="2:14" x14ac:dyDescent="0.35">
      <c r="B10" s="125"/>
      <c r="C10" s="126"/>
      <c r="D10" s="126"/>
      <c r="E10" s="127"/>
    </row>
    <row r="12" spans="2:14" x14ac:dyDescent="0.35">
      <c r="B12" s="119" t="s">
        <v>110</v>
      </c>
      <c r="C12" s="120"/>
      <c r="D12" s="120"/>
      <c r="E12" s="121"/>
    </row>
    <row r="13" spans="2:14" x14ac:dyDescent="0.35">
      <c r="B13" s="122"/>
      <c r="C13" s="123"/>
      <c r="D13" s="123"/>
      <c r="E13" s="124"/>
    </row>
    <row r="14" spans="2:14" x14ac:dyDescent="0.35">
      <c r="B14" s="122"/>
      <c r="C14" s="123"/>
      <c r="D14" s="123"/>
      <c r="E14" s="124"/>
    </row>
    <row r="15" spans="2:14" x14ac:dyDescent="0.35">
      <c r="B15" s="122"/>
      <c r="C15" s="123"/>
      <c r="D15" s="123"/>
      <c r="E15" s="124"/>
    </row>
    <row r="16" spans="2:14" x14ac:dyDescent="0.35">
      <c r="B16" s="125"/>
      <c r="C16" s="126"/>
      <c r="D16" s="126"/>
      <c r="E16" s="127"/>
    </row>
    <row r="18" spans="2:5" x14ac:dyDescent="0.35">
      <c r="B18" s="119" t="s">
        <v>109</v>
      </c>
      <c r="C18" s="120"/>
      <c r="D18" s="120"/>
      <c r="E18" s="121"/>
    </row>
    <row r="19" spans="2:5" x14ac:dyDescent="0.35">
      <c r="B19" s="122"/>
      <c r="C19" s="123"/>
      <c r="D19" s="123"/>
      <c r="E19" s="124"/>
    </row>
    <row r="20" spans="2:5" x14ac:dyDescent="0.35">
      <c r="B20" s="122"/>
      <c r="C20" s="123"/>
      <c r="D20" s="123"/>
      <c r="E20" s="124"/>
    </row>
    <row r="21" spans="2:5" x14ac:dyDescent="0.35">
      <c r="B21" s="122"/>
      <c r="C21" s="123"/>
      <c r="D21" s="123"/>
      <c r="E21" s="124"/>
    </row>
    <row r="22" spans="2:5" ht="39" customHeight="1" x14ac:dyDescent="0.35">
      <c r="B22" s="125"/>
      <c r="C22" s="126"/>
      <c r="D22" s="126"/>
      <c r="E22" s="127"/>
    </row>
    <row r="24" spans="2:5" x14ac:dyDescent="0.35">
      <c r="B24" s="128" t="s">
        <v>123</v>
      </c>
      <c r="C24" s="128"/>
      <c r="D24" s="128"/>
      <c r="E24" s="128"/>
    </row>
    <row r="25" spans="2:5" x14ac:dyDescent="0.35">
      <c r="B25" s="128"/>
      <c r="C25" s="128"/>
      <c r="D25" s="128"/>
      <c r="E25" s="128"/>
    </row>
    <row r="26" spans="2:5" x14ac:dyDescent="0.35">
      <c r="B26" s="128"/>
      <c r="C26" s="128"/>
      <c r="D26" s="128"/>
      <c r="E26" s="128"/>
    </row>
    <row r="27" spans="2:5" x14ac:dyDescent="0.35">
      <c r="B27" s="128"/>
      <c r="C27" s="128"/>
      <c r="D27" s="128"/>
      <c r="E27" s="128"/>
    </row>
    <row r="28" spans="2:5" ht="36.75" customHeight="1" x14ac:dyDescent="0.35">
      <c r="B28" s="128"/>
      <c r="C28" s="128"/>
      <c r="D28" s="128"/>
      <c r="E28" s="128"/>
    </row>
  </sheetData>
  <sheetProtection algorithmName="SHA-512" hashValue="6F/b86IGD+gFlWlPC0MshdWfX1Q1NhD8ybsPhRfyumfqhBjjXS2A8fPA7BqrtzQJ2UwtCat3tgxXH0yvqbcdAg==" saltValue="f2hk+mk1otmrh6OkqvjAsA==" spinCount="100000" sheet="1" objects="1" scenarios="1"/>
  <mergeCells count="5">
    <mergeCell ref="B3:N4"/>
    <mergeCell ref="B6:E10"/>
    <mergeCell ref="B12:E16"/>
    <mergeCell ref="B18:E22"/>
    <mergeCell ref="B24:E28"/>
  </mergeCells>
  <hyperlinks>
    <hyperlink ref="B6:E10" location="'Step 1 US loan application form'!A1" display="STEP 1 : Complete US loan application form " xr:uid="{00000000-0004-0000-0000-000000000000}"/>
    <hyperlink ref="B12:E16" location="'Step 2 COA'!A1" display="STEP 2 : Complete Cost of Attendance" xr:uid="{00000000-0004-0000-0000-000001000000}"/>
    <hyperlink ref="B18:E22" location="'Step 3 Visa Letter'!A1" display="STEP 3 : Ensure your name, DOB &amp; student number on visa letter is accurate"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1"/>
  <sheetViews>
    <sheetView workbookViewId="0">
      <selection activeCell="B5" sqref="B5"/>
    </sheetView>
  </sheetViews>
  <sheetFormatPr defaultColWidth="9.1796875" defaultRowHeight="14.5" x14ac:dyDescent="0.35"/>
  <cols>
    <col min="1" max="1" width="24.1796875" style="87" bestFit="1" customWidth="1"/>
    <col min="2" max="2" width="51.26953125" style="87" customWidth="1"/>
    <col min="3" max="3" width="11.7265625" style="87" customWidth="1"/>
    <col min="4" max="16384" width="9.1796875" style="87"/>
  </cols>
  <sheetData>
    <row r="1" spans="1:12" ht="23.5" x14ac:dyDescent="0.55000000000000004">
      <c r="A1" s="129" t="s">
        <v>120</v>
      </c>
      <c r="B1" s="129"/>
      <c r="C1" s="129"/>
    </row>
    <row r="2" spans="1:12" x14ac:dyDescent="0.35">
      <c r="A2" s="130" t="s">
        <v>95</v>
      </c>
      <c r="B2" s="130"/>
    </row>
    <row r="3" spans="1:12" x14ac:dyDescent="0.35">
      <c r="A3" s="88" t="s">
        <v>94</v>
      </c>
      <c r="B3" s="89"/>
      <c r="E3" s="90"/>
      <c r="F3" s="90"/>
      <c r="G3" s="90"/>
      <c r="H3" s="90"/>
      <c r="I3" s="90"/>
      <c r="J3" s="90"/>
    </row>
    <row r="4" spans="1:12" x14ac:dyDescent="0.35">
      <c r="A4" s="88" t="s">
        <v>93</v>
      </c>
      <c r="B4" s="89"/>
      <c r="E4" s="90"/>
      <c r="F4" s="90"/>
      <c r="G4" s="90"/>
      <c r="H4" s="90"/>
      <c r="I4" s="90"/>
      <c r="J4" s="90"/>
    </row>
    <row r="5" spans="1:12" x14ac:dyDescent="0.35">
      <c r="A5" s="88" t="s">
        <v>92</v>
      </c>
      <c r="B5" s="89"/>
      <c r="E5" s="90"/>
      <c r="F5" s="90"/>
      <c r="G5" s="90"/>
      <c r="H5" s="90"/>
      <c r="I5" s="90"/>
      <c r="J5" s="90"/>
    </row>
    <row r="6" spans="1:12" x14ac:dyDescent="0.35">
      <c r="A6" s="88" t="s">
        <v>91</v>
      </c>
      <c r="B6" s="89"/>
      <c r="E6" s="90"/>
      <c r="F6" s="90"/>
      <c r="G6" s="90"/>
      <c r="H6" s="90"/>
      <c r="I6" s="90"/>
      <c r="J6" s="90"/>
    </row>
    <row r="7" spans="1:12" x14ac:dyDescent="0.35">
      <c r="A7" s="88" t="s">
        <v>72</v>
      </c>
      <c r="B7" s="89"/>
      <c r="E7" s="90"/>
      <c r="F7" s="90"/>
      <c r="G7" s="90"/>
      <c r="H7" s="90"/>
      <c r="I7" s="90"/>
      <c r="J7" s="90"/>
    </row>
    <row r="8" spans="1:12" x14ac:dyDescent="0.35">
      <c r="A8" s="88" t="s">
        <v>90</v>
      </c>
      <c r="B8" s="89"/>
      <c r="E8" s="90"/>
      <c r="F8" s="90"/>
      <c r="G8" s="90"/>
      <c r="H8" s="90"/>
      <c r="I8" s="90"/>
      <c r="J8" s="90"/>
    </row>
    <row r="9" spans="1:12" x14ac:dyDescent="0.35">
      <c r="A9" s="88" t="s">
        <v>89</v>
      </c>
      <c r="B9" s="89"/>
      <c r="E9" s="90"/>
      <c r="F9" s="90"/>
      <c r="G9" s="90"/>
      <c r="H9" s="90"/>
      <c r="I9" s="90"/>
      <c r="J9" s="90"/>
    </row>
    <row r="10" spans="1:12" x14ac:dyDescent="0.35">
      <c r="A10" s="130" t="s">
        <v>88</v>
      </c>
      <c r="B10" s="130"/>
      <c r="E10" s="90"/>
      <c r="F10" s="90"/>
      <c r="G10" s="90"/>
      <c r="H10" s="90"/>
      <c r="I10" s="90"/>
      <c r="J10" s="90"/>
    </row>
    <row r="11" spans="1:12" ht="58" x14ac:dyDescent="0.35">
      <c r="A11" s="111" t="s">
        <v>119</v>
      </c>
      <c r="B11" s="89"/>
      <c r="D11" s="90"/>
      <c r="E11" s="90"/>
      <c r="F11" s="90"/>
      <c r="G11" s="90"/>
      <c r="H11" s="90"/>
      <c r="I11" s="90"/>
      <c r="J11" s="90"/>
      <c r="K11" s="90"/>
      <c r="L11" s="90"/>
    </row>
    <row r="12" spans="1:12" ht="43.5" x14ac:dyDescent="0.35">
      <c r="A12" s="91" t="s">
        <v>87</v>
      </c>
      <c r="B12" s="89"/>
      <c r="D12" s="90"/>
      <c r="E12" s="90"/>
      <c r="F12" s="90"/>
      <c r="G12" s="90"/>
      <c r="H12" s="90"/>
      <c r="I12" s="90"/>
      <c r="J12" s="90"/>
      <c r="K12" s="90"/>
      <c r="L12" s="90"/>
    </row>
    <row r="13" spans="1:12" x14ac:dyDescent="0.35">
      <c r="A13" s="130" t="s">
        <v>86</v>
      </c>
      <c r="B13" s="130"/>
      <c r="D13" s="90"/>
      <c r="E13" s="90"/>
      <c r="F13" s="90"/>
      <c r="G13" s="90"/>
      <c r="H13" s="90"/>
      <c r="I13" s="90"/>
      <c r="J13" s="90"/>
      <c r="K13" s="90"/>
      <c r="L13" s="90"/>
    </row>
    <row r="14" spans="1:12" x14ac:dyDescent="0.35">
      <c r="A14" s="88" t="s">
        <v>85</v>
      </c>
      <c r="B14" s="89"/>
      <c r="D14" s="90"/>
      <c r="E14" s="90"/>
      <c r="F14" s="90"/>
      <c r="G14" s="90"/>
      <c r="H14" s="90"/>
      <c r="I14" s="90"/>
      <c r="J14" s="90"/>
      <c r="K14" s="90"/>
      <c r="L14" s="90"/>
    </row>
    <row r="15" spans="1:12" x14ac:dyDescent="0.35">
      <c r="A15" s="88"/>
      <c r="B15" s="89"/>
      <c r="D15" s="90"/>
      <c r="E15" s="90"/>
      <c r="F15" s="90"/>
      <c r="G15" s="90"/>
      <c r="H15" s="90"/>
      <c r="I15" s="90"/>
      <c r="J15" s="90"/>
      <c r="K15" s="90"/>
      <c r="L15" s="90"/>
    </row>
    <row r="16" spans="1:12" x14ac:dyDescent="0.35">
      <c r="A16" s="88"/>
      <c r="B16" s="89"/>
      <c r="D16" s="90"/>
      <c r="E16" s="90"/>
      <c r="F16" s="90"/>
      <c r="G16" s="90"/>
      <c r="H16" s="90"/>
      <c r="I16" s="90"/>
      <c r="J16" s="90"/>
      <c r="K16" s="90"/>
      <c r="L16" s="90"/>
    </row>
    <row r="17" spans="1:12" x14ac:dyDescent="0.35">
      <c r="A17" s="88"/>
      <c r="B17" s="89"/>
      <c r="D17" s="90"/>
      <c r="E17" s="90"/>
      <c r="F17" s="90"/>
      <c r="G17" s="90"/>
      <c r="H17" s="90"/>
      <c r="I17" s="90"/>
      <c r="J17" s="90"/>
      <c r="K17" s="90"/>
      <c r="L17" s="90"/>
    </row>
    <row r="18" spans="1:12" x14ac:dyDescent="0.35">
      <c r="A18" s="130" t="s">
        <v>84</v>
      </c>
      <c r="B18" s="130"/>
      <c r="D18" s="90"/>
      <c r="E18" s="90"/>
      <c r="F18" s="90"/>
      <c r="G18" s="90"/>
      <c r="H18" s="90"/>
      <c r="I18" s="90"/>
      <c r="J18" s="90"/>
      <c r="K18" s="90"/>
      <c r="L18" s="90"/>
    </row>
    <row r="19" spans="1:12" ht="87" x14ac:dyDescent="0.35">
      <c r="A19" s="91" t="s">
        <v>83</v>
      </c>
      <c r="B19" s="89"/>
      <c r="D19" s="90"/>
      <c r="E19" s="90"/>
      <c r="F19" s="90"/>
      <c r="G19" s="90"/>
      <c r="H19" s="90"/>
      <c r="I19" s="90"/>
      <c r="J19" s="90"/>
      <c r="K19" s="90"/>
      <c r="L19" s="90"/>
    </row>
    <row r="20" spans="1:12" ht="145" x14ac:dyDescent="0.35">
      <c r="A20" s="117" t="s">
        <v>124</v>
      </c>
      <c r="B20" s="89"/>
      <c r="G20" s="90"/>
      <c r="H20" s="90"/>
      <c r="I20" s="90"/>
      <c r="J20" s="90"/>
      <c r="K20" s="90"/>
      <c r="L20" s="90"/>
    </row>
    <row r="21" spans="1:12" x14ac:dyDescent="0.35">
      <c r="A21" s="110" t="s">
        <v>113</v>
      </c>
      <c r="B21" s="89"/>
    </row>
  </sheetData>
  <sheetProtection algorithmName="SHA-512" hashValue="Z7vdNbpiVHtVbCuPIP7+txGFwkRdj+icSEj18XYTWW3LDHxyVtgCPApxiVa41P3Aj3lh0/dhZKcX5Cgiwul2HQ==" saltValue="wGOnWW347ff6HH/c8dABFA==" spinCount="100000" sheet="1" objects="1" scenarios="1"/>
  <mergeCells count="5">
    <mergeCell ref="A1:C1"/>
    <mergeCell ref="A2:B2"/>
    <mergeCell ref="A10:B10"/>
    <mergeCell ref="A13:B13"/>
    <mergeCell ref="A18:B18"/>
  </mergeCells>
  <dataValidations count="7">
    <dataValidation allowBlank="1" showInputMessage="1" showErrorMessage="1" prompt="No hyphens or spaces" sqref="B6" xr:uid="{00000000-0002-0000-0100-000000000000}"/>
    <dataValidation allowBlank="1" showInputMessage="1" showErrorMessage="1" prompt="Enter Full Name" sqref="B21" xr:uid="{00000000-0002-0000-0100-000001000000}"/>
    <dataValidation allowBlank="1" showInputMessage="1" showErrorMessage="1" prompt="Enter degree course" sqref="B8" xr:uid="{00000000-0002-0000-0100-000002000000}"/>
    <dataValidation type="list" showInputMessage="1" showErrorMessage="1" prompt="Select an option" sqref="B11" xr:uid="{00000000-0002-0000-0100-000003000000}">
      <formula1>"Yes, No"</formula1>
    </dataValidation>
    <dataValidation type="list" showInputMessage="1" showErrorMessage="1" prompt="Select level of study from the drop down list" sqref="B9" xr:uid="{00000000-0002-0000-0100-000004000000}">
      <formula1>"Undergraduate i.e. BA/BSc, Postgraduate Taught i.e. MA/MSc, Postgraduate Research i.e. MPhil/PhD"</formula1>
    </dataValidation>
    <dataValidation allowBlank="1" showInputMessage="1" showErrorMessage="1" prompt="(DD/MM/YY)" sqref="B5" xr:uid="{00000000-0002-0000-0100-000005000000}"/>
    <dataValidation allowBlank="1" showInputMessage="1" showErrorMessage="1" prompt="Starting with 100...." sqref="B7" xr:uid="{00000000-0002-0000-0100-000006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12</xdr:row>
                    <xdr:rowOff>171450</xdr:rowOff>
                  </from>
                  <to>
                    <xdr:col>1</xdr:col>
                    <xdr:colOff>2362200</xdr:colOff>
                    <xdr:row>13</xdr:row>
                    <xdr:rowOff>184150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13</xdr:row>
                    <xdr:rowOff>171450</xdr:rowOff>
                  </from>
                  <to>
                    <xdr:col>1</xdr:col>
                    <xdr:colOff>2362200</xdr:colOff>
                    <xdr:row>14</xdr:row>
                    <xdr:rowOff>184150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14</xdr:row>
                    <xdr:rowOff>171450</xdr:rowOff>
                  </from>
                  <to>
                    <xdr:col>1</xdr:col>
                    <xdr:colOff>2362200</xdr:colOff>
                    <xdr:row>15</xdr:row>
                    <xdr:rowOff>184150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15</xdr:row>
                    <xdr:rowOff>171450</xdr:rowOff>
                  </from>
                  <to>
                    <xdr:col>1</xdr:col>
                    <xdr:colOff>2362200</xdr:colOff>
                    <xdr:row>16</xdr:row>
                    <xdr:rowOff>184150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1047750</xdr:colOff>
                    <xdr:row>18</xdr:row>
                    <xdr:rowOff>571500</xdr:rowOff>
                  </from>
                  <to>
                    <xdr:col>1</xdr:col>
                    <xdr:colOff>1917700</xdr:colOff>
                    <xdr:row>18</xdr:row>
                    <xdr:rowOff>933450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1047750</xdr:colOff>
                    <xdr:row>19</xdr:row>
                    <xdr:rowOff>895350</xdr:rowOff>
                  </from>
                  <to>
                    <xdr:col>1</xdr:col>
                    <xdr:colOff>1917700</xdr:colOff>
                    <xdr:row>19</xdr:row>
                    <xdr:rowOff>1231900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IV55"/>
  <sheetViews>
    <sheetView zoomScale="90" zoomScaleNormal="90" workbookViewId="0">
      <selection activeCell="D31" sqref="D31"/>
    </sheetView>
  </sheetViews>
  <sheetFormatPr defaultRowHeight="12.5" x14ac:dyDescent="0.25"/>
  <cols>
    <col min="1" max="1" width="41.81640625" customWidth="1"/>
    <col min="2" max="2" width="22" bestFit="1" customWidth="1"/>
    <col min="3" max="3" width="18" customWidth="1"/>
    <col min="4" max="4" width="20.26953125" bestFit="1" customWidth="1"/>
    <col min="5" max="5" width="32.1796875" bestFit="1" customWidth="1"/>
  </cols>
  <sheetData>
    <row r="1" spans="1:256" ht="18" x14ac:dyDescent="0.4">
      <c r="A1" s="1" t="s">
        <v>115</v>
      </c>
      <c r="B1" s="131" t="s">
        <v>73</v>
      </c>
      <c r="C1" s="131"/>
      <c r="D1" s="13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5" x14ac:dyDescent="0.35">
      <c r="A2" s="2" t="s">
        <v>0</v>
      </c>
      <c r="B2" s="131"/>
      <c r="C2" s="131"/>
      <c r="D2" s="131"/>
    </row>
    <row r="3" spans="1:256" ht="29.25" customHeight="1" x14ac:dyDescent="0.35">
      <c r="A3" s="2" t="s">
        <v>1</v>
      </c>
      <c r="B3" s="4"/>
      <c r="C3" s="5"/>
      <c r="D3" s="3" t="s">
        <v>41</v>
      </c>
    </row>
    <row r="4" spans="1:256" ht="15.5" x14ac:dyDescent="0.35">
      <c r="A4" s="6" t="s">
        <v>2</v>
      </c>
      <c r="B4" s="7" t="s">
        <v>3</v>
      </c>
      <c r="C4" s="7" t="s">
        <v>4</v>
      </c>
      <c r="E4" s="3"/>
      <c r="F4" s="8"/>
      <c r="G4" s="8"/>
    </row>
    <row r="5" spans="1:256" x14ac:dyDescent="0.25">
      <c r="A5" t="s">
        <v>5</v>
      </c>
      <c r="B5" s="112">
        <v>0</v>
      </c>
      <c r="C5" s="9">
        <f t="shared" ref="C5:C13" si="0">B5*$B$17</f>
        <v>0</v>
      </c>
      <c r="F5" s="8"/>
    </row>
    <row r="6" spans="1:256" x14ac:dyDescent="0.25">
      <c r="A6" t="s">
        <v>6</v>
      </c>
      <c r="B6" s="113">
        <v>8200</v>
      </c>
      <c r="C6" s="9">
        <f t="shared" si="0"/>
        <v>11480</v>
      </c>
      <c r="F6" s="8"/>
    </row>
    <row r="7" spans="1:256" x14ac:dyDescent="0.25">
      <c r="A7" t="s">
        <v>7</v>
      </c>
      <c r="B7" s="113">
        <v>4320</v>
      </c>
      <c r="C7" s="9">
        <f t="shared" si="0"/>
        <v>6048</v>
      </c>
      <c r="F7" s="8"/>
    </row>
    <row r="8" spans="1:256" x14ac:dyDescent="0.25">
      <c r="A8" t="s">
        <v>8</v>
      </c>
      <c r="B8" s="113">
        <v>1280</v>
      </c>
      <c r="C8" s="9">
        <f t="shared" si="0"/>
        <v>1792</v>
      </c>
      <c r="F8" s="8"/>
    </row>
    <row r="9" spans="1:256" x14ac:dyDescent="0.25">
      <c r="A9" s="8" t="s">
        <v>116</v>
      </c>
      <c r="B9" s="113">
        <v>2160</v>
      </c>
      <c r="C9" s="9">
        <f t="shared" si="0"/>
        <v>3024</v>
      </c>
      <c r="F9" s="8"/>
    </row>
    <row r="10" spans="1:256" x14ac:dyDescent="0.25">
      <c r="A10" t="s">
        <v>9</v>
      </c>
      <c r="B10" s="113">
        <v>3000</v>
      </c>
      <c r="C10" s="9">
        <f t="shared" si="0"/>
        <v>4200</v>
      </c>
      <c r="F10" s="8"/>
    </row>
    <row r="11" spans="1:256" ht="14" x14ac:dyDescent="0.3">
      <c r="A11" s="79" t="s">
        <v>74</v>
      </c>
      <c r="B11" s="114">
        <v>1645</v>
      </c>
      <c r="C11" s="9">
        <f t="shared" si="0"/>
        <v>2303</v>
      </c>
      <c r="F11" s="8"/>
    </row>
    <row r="12" spans="1:256" x14ac:dyDescent="0.25">
      <c r="A12" s="8" t="s">
        <v>10</v>
      </c>
      <c r="B12" s="114">
        <v>348</v>
      </c>
      <c r="C12" s="9">
        <f t="shared" si="0"/>
        <v>487.2</v>
      </c>
      <c r="F12" s="8"/>
    </row>
    <row r="13" spans="1:256" x14ac:dyDescent="0.25">
      <c r="A13" t="s">
        <v>11</v>
      </c>
      <c r="B13" s="114">
        <v>2266</v>
      </c>
      <c r="C13" s="9">
        <f t="shared" si="0"/>
        <v>3172.3999999999996</v>
      </c>
      <c r="F13" s="8"/>
    </row>
    <row r="14" spans="1:256" x14ac:dyDescent="0.25">
      <c r="A14" s="8" t="s">
        <v>78</v>
      </c>
      <c r="B14" s="114">
        <f>C14/B17</f>
        <v>75</v>
      </c>
      <c r="C14" s="9">
        <v>105</v>
      </c>
      <c r="F14" s="8"/>
    </row>
    <row r="15" spans="1:256" ht="13" x14ac:dyDescent="0.3">
      <c r="A15" s="10" t="s">
        <v>12</v>
      </c>
      <c r="B15" s="114">
        <f>SUM(B5:B14)</f>
        <v>23294</v>
      </c>
      <c r="C15" s="9">
        <f>SUM(C5:C14)</f>
        <v>32611.599999999999</v>
      </c>
      <c r="D15" s="78" t="s">
        <v>67</v>
      </c>
      <c r="E15" s="98"/>
      <c r="F15" s="8"/>
    </row>
    <row r="16" spans="1:256" ht="13" x14ac:dyDescent="0.3">
      <c r="B16" s="11"/>
      <c r="C16" s="9"/>
      <c r="D16" s="78" t="s">
        <v>68</v>
      </c>
      <c r="E16" s="98"/>
      <c r="F16" s="8"/>
    </row>
    <row r="17" spans="1:10" ht="13" x14ac:dyDescent="0.3">
      <c r="A17" s="33" t="s">
        <v>14</v>
      </c>
      <c r="B17" s="82">
        <v>1.4</v>
      </c>
      <c r="D17" s="78" t="s">
        <v>77</v>
      </c>
      <c r="E17" s="98"/>
      <c r="F17" s="8"/>
    </row>
    <row r="18" spans="1:10" ht="13" x14ac:dyDescent="0.3">
      <c r="B18" s="12"/>
      <c r="D18" s="78" t="s">
        <v>76</v>
      </c>
      <c r="E18" s="98"/>
      <c r="F18" s="8"/>
    </row>
    <row r="19" spans="1:10" ht="15.5" x14ac:dyDescent="0.35">
      <c r="A19" s="34" t="s">
        <v>15</v>
      </c>
      <c r="B19" s="35">
        <f>C15</f>
        <v>32611.599999999999</v>
      </c>
      <c r="D19" s="78" t="s">
        <v>69</v>
      </c>
      <c r="E19" s="98"/>
      <c r="F19" s="8"/>
    </row>
    <row r="20" spans="1:10" ht="15.5" x14ac:dyDescent="0.35">
      <c r="A20" s="13"/>
      <c r="B20" s="14"/>
      <c r="D20" s="78" t="s">
        <v>70</v>
      </c>
      <c r="E20" s="99"/>
      <c r="F20" s="8"/>
    </row>
    <row r="21" spans="1:10" ht="15.5" x14ac:dyDescent="0.35">
      <c r="A21" s="37"/>
      <c r="B21" s="38" t="s">
        <v>16</v>
      </c>
      <c r="C21" s="39" t="s">
        <v>17</v>
      </c>
      <c r="D21" s="78" t="s">
        <v>71</v>
      </c>
      <c r="E21" s="100"/>
    </row>
    <row r="22" spans="1:10" ht="62" x14ac:dyDescent="0.35">
      <c r="A22" s="36" t="s">
        <v>117</v>
      </c>
      <c r="B22" s="115"/>
      <c r="C22" s="116"/>
      <c r="D22" s="78" t="s">
        <v>72</v>
      </c>
      <c r="E22" s="101"/>
    </row>
    <row r="23" spans="1:10" s="12" customFormat="1" ht="27" x14ac:dyDescent="0.4">
      <c r="A23" s="16"/>
      <c r="B23" s="17"/>
      <c r="C23" s="18"/>
      <c r="D23" s="80" t="s">
        <v>75</v>
      </c>
      <c r="E23" s="102"/>
    </row>
    <row r="24" spans="1:10" s="4" customFormat="1" ht="31" x14ac:dyDescent="0.35">
      <c r="A24" s="40" t="s">
        <v>18</v>
      </c>
      <c r="B24" s="41" t="s">
        <v>19</v>
      </c>
      <c r="C24" s="41" t="s">
        <v>20</v>
      </c>
      <c r="D24" s="42" t="s">
        <v>21</v>
      </c>
      <c r="E24" s="19"/>
    </row>
    <row r="25" spans="1:10" x14ac:dyDescent="0.25">
      <c r="A25" t="s">
        <v>22</v>
      </c>
      <c r="B25" s="20">
        <f>B19</f>
        <v>32611.599999999999</v>
      </c>
      <c r="C25" s="9">
        <f>B25</f>
        <v>32611.599999999999</v>
      </c>
      <c r="D25" s="9">
        <f>B25</f>
        <v>32611.599999999999</v>
      </c>
    </row>
    <row r="26" spans="1:10" x14ac:dyDescent="0.25">
      <c r="A26" t="s">
        <v>23</v>
      </c>
      <c r="B26" s="103">
        <v>0</v>
      </c>
      <c r="C26" s="22" t="s">
        <v>13</v>
      </c>
      <c r="D26" s="22" t="s">
        <v>13</v>
      </c>
    </row>
    <row r="27" spans="1:10" s="12" customFormat="1" x14ac:dyDescent="0.25">
      <c r="A27" s="12" t="s">
        <v>24</v>
      </c>
      <c r="B27" s="21">
        <f>(B22*B17)+C22</f>
        <v>0</v>
      </c>
      <c r="C27" s="21">
        <f>B30+B27</f>
        <v>3500</v>
      </c>
      <c r="D27" s="21">
        <f>B27+B30+C30</f>
        <v>9500</v>
      </c>
      <c r="H27"/>
      <c r="J27"/>
    </row>
    <row r="28" spans="1:10" x14ac:dyDescent="0.25">
      <c r="A28" t="s">
        <v>25</v>
      </c>
      <c r="B28" s="9">
        <f>IF(B25-B26-B27&lt;0,0,B25-B26-B27)</f>
        <v>32611.599999999999</v>
      </c>
      <c r="C28" s="9">
        <f>IF(C25-C27&lt;0,0,C25-C27)</f>
        <v>29111.599999999999</v>
      </c>
      <c r="D28" s="9">
        <f>IF(D25-D27&lt;0,0,D25-D27)</f>
        <v>23111.599999999999</v>
      </c>
      <c r="I28" s="12"/>
    </row>
    <row r="29" spans="1:10" x14ac:dyDescent="0.25">
      <c r="A29" t="s">
        <v>26</v>
      </c>
      <c r="B29" s="9">
        <v>3500</v>
      </c>
      <c r="C29" s="9">
        <f>B38</f>
        <v>6000</v>
      </c>
      <c r="D29" s="22"/>
      <c r="I29" s="12"/>
    </row>
    <row r="30" spans="1:10" s="12" customFormat="1" ht="18" x14ac:dyDescent="0.4">
      <c r="A30" s="92" t="s">
        <v>96</v>
      </c>
      <c r="B30" s="23">
        <f>IF(B29&lt;B28,B29,B28)</f>
        <v>3500</v>
      </c>
      <c r="C30" s="23">
        <f>IF(C29&lt;C28,C29,C28)</f>
        <v>6000</v>
      </c>
      <c r="D30" s="24">
        <f>D28</f>
        <v>23111.599999999999</v>
      </c>
    </row>
    <row r="31" spans="1:10" ht="18" x14ac:dyDescent="0.4">
      <c r="A31" s="1"/>
      <c r="B31" s="25"/>
      <c r="C31" s="25"/>
      <c r="D31" s="15"/>
    </row>
    <row r="32" spans="1:10" ht="31" x14ac:dyDescent="0.35">
      <c r="A32" s="43"/>
      <c r="B32" s="38" t="s">
        <v>27</v>
      </c>
      <c r="C32" s="38" t="s">
        <v>20</v>
      </c>
      <c r="D32" s="44" t="s">
        <v>21</v>
      </c>
    </row>
    <row r="33" spans="1:4" ht="62" x14ac:dyDescent="0.35">
      <c r="A33" s="36" t="s">
        <v>28</v>
      </c>
      <c r="B33" s="104">
        <v>0</v>
      </c>
      <c r="C33" s="104">
        <v>0</v>
      </c>
      <c r="D33" s="105">
        <v>0</v>
      </c>
    </row>
    <row r="34" spans="1:4" ht="15.5" x14ac:dyDescent="0.35">
      <c r="A34" s="16"/>
      <c r="B34" s="26"/>
      <c r="C34" s="26"/>
      <c r="D34" s="26"/>
    </row>
    <row r="35" spans="1:4" s="12" customFormat="1" ht="15.5" x14ac:dyDescent="0.35">
      <c r="A35" s="16" t="s">
        <v>29</v>
      </c>
      <c r="B35" s="27"/>
      <c r="C35" s="28" t="s">
        <v>30</v>
      </c>
    </row>
    <row r="36" spans="1:4" ht="25" x14ac:dyDescent="0.25">
      <c r="A36" t="s">
        <v>31</v>
      </c>
      <c r="B36" s="15">
        <v>9500</v>
      </c>
      <c r="C36" s="29" t="s">
        <v>32</v>
      </c>
      <c r="D36" s="30" t="s">
        <v>33</v>
      </c>
    </row>
    <row r="37" spans="1:4" x14ac:dyDescent="0.25">
      <c r="A37" s="8" t="s">
        <v>34</v>
      </c>
      <c r="B37" s="15">
        <f>B30</f>
        <v>3500</v>
      </c>
      <c r="C37" s="31" t="s">
        <v>35</v>
      </c>
      <c r="D37" s="32" t="s">
        <v>36</v>
      </c>
    </row>
    <row r="38" spans="1:4" x14ac:dyDescent="0.25">
      <c r="A38" s="8" t="s">
        <v>37</v>
      </c>
      <c r="B38" s="15">
        <f>B36-B37</f>
        <v>6000</v>
      </c>
      <c r="C38" s="15"/>
    </row>
    <row r="40" spans="1:4" x14ac:dyDescent="0.25">
      <c r="A40" t="s">
        <v>38</v>
      </c>
    </row>
    <row r="41" spans="1:4" x14ac:dyDescent="0.25">
      <c r="A41" t="s">
        <v>39</v>
      </c>
    </row>
    <row r="42" spans="1:4" x14ac:dyDescent="0.25">
      <c r="A42" t="s">
        <v>40</v>
      </c>
    </row>
    <row r="43" spans="1:4" x14ac:dyDescent="0.25">
      <c r="A43" s="12"/>
      <c r="B43" s="12"/>
      <c r="C43" s="12"/>
    </row>
    <row r="44" spans="1:4" x14ac:dyDescent="0.25">
      <c r="A44" s="12"/>
      <c r="B44" s="12"/>
      <c r="C44" s="12"/>
    </row>
    <row r="47" spans="1:4" ht="13" x14ac:dyDescent="0.3">
      <c r="A47" s="3"/>
    </row>
    <row r="49" spans="1:1" ht="13" x14ac:dyDescent="0.3">
      <c r="A49" s="3"/>
    </row>
    <row r="55" spans="1:1" ht="13" x14ac:dyDescent="0.3">
      <c r="A55" s="3"/>
    </row>
  </sheetData>
  <sheetProtection algorithmName="SHA-512" hashValue="Sp6rkAAr28ogN0a1+/jVP4dqGbZfwf1eLih6M8pgZaOH9r62oATxZfQTUKMpseKh9r24CcWOoo3Pp4+I727eMQ==" saltValue="x00UqPq5Mr40xXYKPL3KMw==" spinCount="100000" sheet="1" objects="1" scenarios="1"/>
  <protectedRanges>
    <protectedRange algorithmName="SHA-512" hashValue="qeMMrgUT09qs7k2GpexrMJP24FDBoZfbQIYyzHabWBJVBmTlYdtG/K0Osq0CDzoFsCiJPYw+0QCJnlkelbmXIQ==" saltValue="zmNFPyxhBzSzhdOYFtw68Q==" spinCount="100000" sqref="A11" name="US loans"/>
  </protectedRanges>
  <mergeCells count="1">
    <mergeCell ref="B1:D2"/>
  </mergeCells>
  <dataValidations count="5">
    <dataValidation allowBlank="1" showInputMessage="1" showErrorMessage="1" prompt="Enter tuition fees in GBP without the £ symbol or commas" sqref="B5" xr:uid="{00000000-0002-0000-0200-000000000000}"/>
    <dataValidation allowBlank="1" showInputMessage="1" showErrorMessage="1" prompt="DD/MM/YY" sqref="E21" xr:uid="{00000000-0002-0000-0200-000001000000}"/>
    <dataValidation allowBlank="1" showInputMessage="1" showErrorMessage="1" prompt="Beginning with 100...." sqref="E22" xr:uid="{00000000-0002-0000-0200-000002000000}"/>
    <dataValidation allowBlank="1" showInputMessage="1" showErrorMessage="1" prompt="Enter duration of course in years i.e. 1, 2, 3, 4" sqref="E23" xr:uid="{00000000-0002-0000-0200-000003000000}"/>
    <dataValidation allowBlank="1" showInputMessage="1" showErrorMessage="1" prompt="The EFC figure can be found on your Student Aid Report (SAR)" sqref="B26" xr:uid="{00000000-0002-0000-0200-000004000000}"/>
  </dataValidations>
  <pageMargins left="0.7" right="0.7" top="0.75" bottom="0.75" header="0.3" footer="0.3"/>
  <pageSetup paperSize="9" scale="90" orientation="portrait" r:id="rId1"/>
  <colBreaks count="1" manualBreakCount="1">
    <brk id="4"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G66"/>
  <sheetViews>
    <sheetView workbookViewId="0">
      <selection activeCell="C27" sqref="C27"/>
    </sheetView>
  </sheetViews>
  <sheetFormatPr defaultRowHeight="14.5" x14ac:dyDescent="0.35"/>
  <cols>
    <col min="1" max="1" width="43.54296875" style="48" customWidth="1"/>
    <col min="2" max="2" width="61.7265625" style="48" customWidth="1"/>
    <col min="3" max="3" width="12.81640625" style="48" bestFit="1" customWidth="1"/>
    <col min="4" max="255" width="9.1796875" style="48"/>
    <col min="256" max="256" width="43.54296875" style="48" customWidth="1"/>
    <col min="257" max="257" width="61.7265625" style="48" customWidth="1"/>
    <col min="258" max="511" width="9.1796875" style="48"/>
    <col min="512" max="512" width="43.54296875" style="48" customWidth="1"/>
    <col min="513" max="513" width="61.7265625" style="48" customWidth="1"/>
    <col min="514" max="767" width="9.1796875" style="48"/>
    <col min="768" max="768" width="43.54296875" style="48" customWidth="1"/>
    <col min="769" max="769" width="61.7265625" style="48" customWidth="1"/>
    <col min="770" max="1023" width="9.1796875" style="48"/>
    <col min="1024" max="1024" width="43.54296875" style="48" customWidth="1"/>
    <col min="1025" max="1025" width="61.7265625" style="48" customWidth="1"/>
    <col min="1026" max="1279" width="9.1796875" style="48"/>
    <col min="1280" max="1280" width="43.54296875" style="48" customWidth="1"/>
    <col min="1281" max="1281" width="61.7265625" style="48" customWidth="1"/>
    <col min="1282" max="1535" width="9.1796875" style="48"/>
    <col min="1536" max="1536" width="43.54296875" style="48" customWidth="1"/>
    <col min="1537" max="1537" width="61.7265625" style="48" customWidth="1"/>
    <col min="1538" max="1791" width="9.1796875" style="48"/>
    <col min="1792" max="1792" width="43.54296875" style="48" customWidth="1"/>
    <col min="1793" max="1793" width="61.7265625" style="48" customWidth="1"/>
    <col min="1794" max="2047" width="9.1796875" style="48"/>
    <col min="2048" max="2048" width="43.54296875" style="48" customWidth="1"/>
    <col min="2049" max="2049" width="61.7265625" style="48" customWidth="1"/>
    <col min="2050" max="2303" width="9.1796875" style="48"/>
    <col min="2304" max="2304" width="43.54296875" style="48" customWidth="1"/>
    <col min="2305" max="2305" width="61.7265625" style="48" customWidth="1"/>
    <col min="2306" max="2559" width="9.1796875" style="48"/>
    <col min="2560" max="2560" width="43.54296875" style="48" customWidth="1"/>
    <col min="2561" max="2561" width="61.7265625" style="48" customWidth="1"/>
    <col min="2562" max="2815" width="9.1796875" style="48"/>
    <col min="2816" max="2816" width="43.54296875" style="48" customWidth="1"/>
    <col min="2817" max="2817" width="61.7265625" style="48" customWidth="1"/>
    <col min="2818" max="3071" width="9.1796875" style="48"/>
    <col min="3072" max="3072" width="43.54296875" style="48" customWidth="1"/>
    <col min="3073" max="3073" width="61.7265625" style="48" customWidth="1"/>
    <col min="3074" max="3327" width="9.1796875" style="48"/>
    <col min="3328" max="3328" width="43.54296875" style="48" customWidth="1"/>
    <col min="3329" max="3329" width="61.7265625" style="48" customWidth="1"/>
    <col min="3330" max="3583" width="9.1796875" style="48"/>
    <col min="3584" max="3584" width="43.54296875" style="48" customWidth="1"/>
    <col min="3585" max="3585" width="61.7265625" style="48" customWidth="1"/>
    <col min="3586" max="3839" width="9.1796875" style="48"/>
    <col min="3840" max="3840" width="43.54296875" style="48" customWidth="1"/>
    <col min="3841" max="3841" width="61.7265625" style="48" customWidth="1"/>
    <col min="3842" max="4095" width="9.1796875" style="48"/>
    <col min="4096" max="4096" width="43.54296875" style="48" customWidth="1"/>
    <col min="4097" max="4097" width="61.7265625" style="48" customWidth="1"/>
    <col min="4098" max="4351" width="9.1796875" style="48"/>
    <col min="4352" max="4352" width="43.54296875" style="48" customWidth="1"/>
    <col min="4353" max="4353" width="61.7265625" style="48" customWidth="1"/>
    <col min="4354" max="4607" width="9.1796875" style="48"/>
    <col min="4608" max="4608" width="43.54296875" style="48" customWidth="1"/>
    <col min="4609" max="4609" width="61.7265625" style="48" customWidth="1"/>
    <col min="4610" max="4863" width="9.1796875" style="48"/>
    <col min="4864" max="4864" width="43.54296875" style="48" customWidth="1"/>
    <col min="4865" max="4865" width="61.7265625" style="48" customWidth="1"/>
    <col min="4866" max="5119" width="9.1796875" style="48"/>
    <col min="5120" max="5120" width="43.54296875" style="48" customWidth="1"/>
    <col min="5121" max="5121" width="61.7265625" style="48" customWidth="1"/>
    <col min="5122" max="5375" width="9.1796875" style="48"/>
    <col min="5376" max="5376" width="43.54296875" style="48" customWidth="1"/>
    <col min="5377" max="5377" width="61.7265625" style="48" customWidth="1"/>
    <col min="5378" max="5631" width="9.1796875" style="48"/>
    <col min="5632" max="5632" width="43.54296875" style="48" customWidth="1"/>
    <col min="5633" max="5633" width="61.7265625" style="48" customWidth="1"/>
    <col min="5634" max="5887" width="9.1796875" style="48"/>
    <col min="5888" max="5888" width="43.54296875" style="48" customWidth="1"/>
    <col min="5889" max="5889" width="61.7265625" style="48" customWidth="1"/>
    <col min="5890" max="6143" width="9.1796875" style="48"/>
    <col min="6144" max="6144" width="43.54296875" style="48" customWidth="1"/>
    <col min="6145" max="6145" width="61.7265625" style="48" customWidth="1"/>
    <col min="6146" max="6399" width="9.1796875" style="48"/>
    <col min="6400" max="6400" width="43.54296875" style="48" customWidth="1"/>
    <col min="6401" max="6401" width="61.7265625" style="48" customWidth="1"/>
    <col min="6402" max="6655" width="9.1796875" style="48"/>
    <col min="6656" max="6656" width="43.54296875" style="48" customWidth="1"/>
    <col min="6657" max="6657" width="61.7265625" style="48" customWidth="1"/>
    <col min="6658" max="6911" width="9.1796875" style="48"/>
    <col min="6912" max="6912" width="43.54296875" style="48" customWidth="1"/>
    <col min="6913" max="6913" width="61.7265625" style="48" customWidth="1"/>
    <col min="6914" max="7167" width="9.1796875" style="48"/>
    <col min="7168" max="7168" width="43.54296875" style="48" customWidth="1"/>
    <col min="7169" max="7169" width="61.7265625" style="48" customWidth="1"/>
    <col min="7170" max="7423" width="9.1796875" style="48"/>
    <col min="7424" max="7424" width="43.54296875" style="48" customWidth="1"/>
    <col min="7425" max="7425" width="61.7265625" style="48" customWidth="1"/>
    <col min="7426" max="7679" width="9.1796875" style="48"/>
    <col min="7680" max="7680" width="43.54296875" style="48" customWidth="1"/>
    <col min="7681" max="7681" width="61.7265625" style="48" customWidth="1"/>
    <col min="7682" max="7935" width="9.1796875" style="48"/>
    <col min="7936" max="7936" width="43.54296875" style="48" customWidth="1"/>
    <col min="7937" max="7937" width="61.7265625" style="48" customWidth="1"/>
    <col min="7938" max="8191" width="9.1796875" style="48"/>
    <col min="8192" max="8192" width="43.54296875" style="48" customWidth="1"/>
    <col min="8193" max="8193" width="61.7265625" style="48" customWidth="1"/>
    <col min="8194" max="8447" width="9.1796875" style="48"/>
    <col min="8448" max="8448" width="43.54296875" style="48" customWidth="1"/>
    <col min="8449" max="8449" width="61.7265625" style="48" customWidth="1"/>
    <col min="8450" max="8703" width="9.1796875" style="48"/>
    <col min="8704" max="8704" width="43.54296875" style="48" customWidth="1"/>
    <col min="8705" max="8705" width="61.7265625" style="48" customWidth="1"/>
    <col min="8706" max="8959" width="9.1796875" style="48"/>
    <col min="8960" max="8960" width="43.54296875" style="48" customWidth="1"/>
    <col min="8961" max="8961" width="61.7265625" style="48" customWidth="1"/>
    <col min="8962" max="9215" width="9.1796875" style="48"/>
    <col min="9216" max="9216" width="43.54296875" style="48" customWidth="1"/>
    <col min="9217" max="9217" width="61.7265625" style="48" customWidth="1"/>
    <col min="9218" max="9471" width="9.1796875" style="48"/>
    <col min="9472" max="9472" width="43.54296875" style="48" customWidth="1"/>
    <col min="9473" max="9473" width="61.7265625" style="48" customWidth="1"/>
    <col min="9474" max="9727" width="9.1796875" style="48"/>
    <col min="9728" max="9728" width="43.54296875" style="48" customWidth="1"/>
    <col min="9729" max="9729" width="61.7265625" style="48" customWidth="1"/>
    <col min="9730" max="9983" width="9.1796875" style="48"/>
    <col min="9984" max="9984" width="43.54296875" style="48" customWidth="1"/>
    <col min="9985" max="9985" width="61.7265625" style="48" customWidth="1"/>
    <col min="9986" max="10239" width="9.1796875" style="48"/>
    <col min="10240" max="10240" width="43.54296875" style="48" customWidth="1"/>
    <col min="10241" max="10241" width="61.7265625" style="48" customWidth="1"/>
    <col min="10242" max="10495" width="9.1796875" style="48"/>
    <col min="10496" max="10496" width="43.54296875" style="48" customWidth="1"/>
    <col min="10497" max="10497" width="61.7265625" style="48" customWidth="1"/>
    <col min="10498" max="10751" width="9.1796875" style="48"/>
    <col min="10752" max="10752" width="43.54296875" style="48" customWidth="1"/>
    <col min="10753" max="10753" width="61.7265625" style="48" customWidth="1"/>
    <col min="10754" max="11007" width="9.1796875" style="48"/>
    <col min="11008" max="11008" width="43.54296875" style="48" customWidth="1"/>
    <col min="11009" max="11009" width="61.7265625" style="48" customWidth="1"/>
    <col min="11010" max="11263" width="9.1796875" style="48"/>
    <col min="11264" max="11264" width="43.54296875" style="48" customWidth="1"/>
    <col min="11265" max="11265" width="61.7265625" style="48" customWidth="1"/>
    <col min="11266" max="11519" width="9.1796875" style="48"/>
    <col min="11520" max="11520" width="43.54296875" style="48" customWidth="1"/>
    <col min="11521" max="11521" width="61.7265625" style="48" customWidth="1"/>
    <col min="11522" max="11775" width="9.1796875" style="48"/>
    <col min="11776" max="11776" width="43.54296875" style="48" customWidth="1"/>
    <col min="11777" max="11777" width="61.7265625" style="48" customWidth="1"/>
    <col min="11778" max="12031" width="9.1796875" style="48"/>
    <col min="12032" max="12032" width="43.54296875" style="48" customWidth="1"/>
    <col min="12033" max="12033" width="61.7265625" style="48" customWidth="1"/>
    <col min="12034" max="12287" width="9.1796875" style="48"/>
    <col min="12288" max="12288" width="43.54296875" style="48" customWidth="1"/>
    <col min="12289" max="12289" width="61.7265625" style="48" customWidth="1"/>
    <col min="12290" max="12543" width="9.1796875" style="48"/>
    <col min="12544" max="12544" width="43.54296875" style="48" customWidth="1"/>
    <col min="12545" max="12545" width="61.7265625" style="48" customWidth="1"/>
    <col min="12546" max="12799" width="9.1796875" style="48"/>
    <col min="12800" max="12800" width="43.54296875" style="48" customWidth="1"/>
    <col min="12801" max="12801" width="61.7265625" style="48" customWidth="1"/>
    <col min="12802" max="13055" width="9.1796875" style="48"/>
    <col min="13056" max="13056" width="43.54296875" style="48" customWidth="1"/>
    <col min="13057" max="13057" width="61.7265625" style="48" customWidth="1"/>
    <col min="13058" max="13311" width="9.1796875" style="48"/>
    <col min="13312" max="13312" width="43.54296875" style="48" customWidth="1"/>
    <col min="13313" max="13313" width="61.7265625" style="48" customWidth="1"/>
    <col min="13314" max="13567" width="9.1796875" style="48"/>
    <col min="13568" max="13568" width="43.54296875" style="48" customWidth="1"/>
    <col min="13569" max="13569" width="61.7265625" style="48" customWidth="1"/>
    <col min="13570" max="13823" width="9.1796875" style="48"/>
    <col min="13824" max="13824" width="43.54296875" style="48" customWidth="1"/>
    <col min="13825" max="13825" width="61.7265625" style="48" customWidth="1"/>
    <col min="13826" max="14079" width="9.1796875" style="48"/>
    <col min="14080" max="14080" width="43.54296875" style="48" customWidth="1"/>
    <col min="14081" max="14081" width="61.7265625" style="48" customWidth="1"/>
    <col min="14082" max="14335" width="9.1796875" style="48"/>
    <col min="14336" max="14336" width="43.54296875" style="48" customWidth="1"/>
    <col min="14337" max="14337" width="61.7265625" style="48" customWidth="1"/>
    <col min="14338" max="14591" width="9.1796875" style="48"/>
    <col min="14592" max="14592" width="43.54296875" style="48" customWidth="1"/>
    <col min="14593" max="14593" width="61.7265625" style="48" customWidth="1"/>
    <col min="14594" max="14847" width="9.1796875" style="48"/>
    <col min="14848" max="14848" width="43.54296875" style="48" customWidth="1"/>
    <col min="14849" max="14849" width="61.7265625" style="48" customWidth="1"/>
    <col min="14850" max="15103" width="9.1796875" style="48"/>
    <col min="15104" max="15104" width="43.54296875" style="48" customWidth="1"/>
    <col min="15105" max="15105" width="61.7265625" style="48" customWidth="1"/>
    <col min="15106" max="15359" width="9.1796875" style="48"/>
    <col min="15360" max="15360" width="43.54296875" style="48" customWidth="1"/>
    <col min="15361" max="15361" width="61.7265625" style="48" customWidth="1"/>
    <col min="15362" max="15615" width="9.1796875" style="48"/>
    <col min="15616" max="15616" width="43.54296875" style="48" customWidth="1"/>
    <col min="15617" max="15617" width="61.7265625" style="48" customWidth="1"/>
    <col min="15618" max="15871" width="9.1796875" style="48"/>
    <col min="15872" max="15872" width="43.54296875" style="48" customWidth="1"/>
    <col min="15873" max="15873" width="61.7265625" style="48" customWidth="1"/>
    <col min="15874" max="16127" width="9.1796875" style="48"/>
    <col min="16128" max="16128" width="43.54296875" style="48" customWidth="1"/>
    <col min="16129" max="16129" width="61.7265625" style="48" customWidth="1"/>
    <col min="16130" max="16384" width="9.1796875" style="48"/>
  </cols>
  <sheetData>
    <row r="1" spans="1:6" ht="22.5" x14ac:dyDescent="0.45">
      <c r="A1" s="45">
        <f>'Step 2 COA'!E15</f>
        <v>0</v>
      </c>
      <c r="B1" s="46"/>
      <c r="C1" s="47"/>
      <c r="D1" s="47"/>
      <c r="E1" s="47"/>
      <c r="F1" s="47"/>
    </row>
    <row r="2" spans="1:6" ht="22.5" x14ac:dyDescent="0.45">
      <c r="A2" s="49">
        <f>'Step 2 COA'!E16</f>
        <v>0</v>
      </c>
      <c r="B2" s="50"/>
      <c r="C2" s="47"/>
      <c r="D2" s="47"/>
      <c r="E2" s="47"/>
      <c r="F2" s="47"/>
    </row>
    <row r="3" spans="1:6" ht="22.5" x14ac:dyDescent="0.45">
      <c r="A3" s="45">
        <f>'Step 2 COA'!E17</f>
        <v>0</v>
      </c>
      <c r="B3" s="50"/>
      <c r="C3" s="47"/>
      <c r="D3" s="47"/>
      <c r="E3" s="47"/>
      <c r="F3" s="47"/>
    </row>
    <row r="4" spans="1:6" ht="22.5" x14ac:dyDescent="0.45">
      <c r="A4" s="45">
        <f>'Step 2 COA'!E18</f>
        <v>0</v>
      </c>
      <c r="B4" s="50"/>
      <c r="C4" s="47"/>
      <c r="D4" s="47"/>
      <c r="E4" s="47"/>
      <c r="F4" s="47"/>
    </row>
    <row r="5" spans="1:6" ht="22.5" x14ac:dyDescent="0.45">
      <c r="A5" s="45">
        <f>'Step 2 COA'!E19</f>
        <v>0</v>
      </c>
      <c r="B5" s="50"/>
      <c r="C5" s="47"/>
      <c r="D5" s="47"/>
      <c r="E5" s="47"/>
      <c r="F5" s="47"/>
    </row>
    <row r="6" spans="1:6" ht="22.5" x14ac:dyDescent="0.45">
      <c r="A6" s="51">
        <f>'Step 2 COA'!E20</f>
        <v>0</v>
      </c>
      <c r="B6" s="50"/>
      <c r="C6" s="47"/>
      <c r="D6" s="47"/>
      <c r="E6" s="47"/>
      <c r="F6" s="47"/>
    </row>
    <row r="7" spans="1:6" x14ac:dyDescent="0.35">
      <c r="A7" s="52"/>
      <c r="B7" s="47"/>
      <c r="C7" s="47"/>
      <c r="D7" s="47"/>
      <c r="E7" s="47"/>
      <c r="F7" s="47"/>
    </row>
    <row r="8" spans="1:6" x14ac:dyDescent="0.35">
      <c r="A8" s="53"/>
      <c r="B8" s="47"/>
      <c r="C8" s="47"/>
      <c r="D8" s="47"/>
      <c r="E8" s="47"/>
      <c r="F8" s="47"/>
    </row>
    <row r="9" spans="1:6" x14ac:dyDescent="0.35">
      <c r="B9" s="47"/>
      <c r="C9" s="47"/>
      <c r="D9" s="47"/>
      <c r="E9" s="47"/>
      <c r="F9" s="47"/>
    </row>
    <row r="10" spans="1:6" x14ac:dyDescent="0.35">
      <c r="A10" s="54"/>
      <c r="B10" s="47"/>
      <c r="C10" s="47"/>
      <c r="D10" s="47"/>
      <c r="E10" s="47"/>
      <c r="F10" s="47"/>
    </row>
    <row r="11" spans="1:6" ht="22.5" x14ac:dyDescent="0.45">
      <c r="A11" s="55" t="s">
        <v>42</v>
      </c>
      <c r="B11" s="47"/>
      <c r="C11" s="47"/>
      <c r="D11" s="47"/>
      <c r="E11" s="47"/>
      <c r="F11" s="47"/>
    </row>
    <row r="12" spans="1:6" ht="22.5" x14ac:dyDescent="0.45">
      <c r="A12" s="55" t="s">
        <v>118</v>
      </c>
      <c r="B12" s="47"/>
      <c r="C12" s="47"/>
      <c r="D12" s="47"/>
      <c r="E12" s="47"/>
      <c r="F12" s="47"/>
    </row>
    <row r="13" spans="1:6" x14ac:dyDescent="0.35">
      <c r="A13" s="47"/>
      <c r="B13" s="47"/>
      <c r="C13" s="47"/>
      <c r="D13" s="47"/>
      <c r="E13" s="47"/>
      <c r="F13" s="47"/>
    </row>
    <row r="14" spans="1:6" x14ac:dyDescent="0.35">
      <c r="A14" s="47"/>
      <c r="B14" s="47"/>
      <c r="C14" s="47"/>
      <c r="D14" s="47"/>
      <c r="E14" s="47"/>
      <c r="F14" s="47"/>
    </row>
    <row r="15" spans="1:6" ht="18" x14ac:dyDescent="0.4">
      <c r="A15" s="56" t="s">
        <v>43</v>
      </c>
      <c r="B15" s="47"/>
      <c r="C15" s="47"/>
      <c r="D15" s="47"/>
      <c r="E15" s="47"/>
      <c r="F15" s="47"/>
    </row>
    <row r="16" spans="1:6" x14ac:dyDescent="0.35">
      <c r="A16" s="47"/>
      <c r="B16" s="47"/>
      <c r="C16" s="47"/>
      <c r="D16" s="47"/>
      <c r="E16" s="47"/>
      <c r="F16" s="47"/>
    </row>
    <row r="17" spans="1:6" s="60" customFormat="1" ht="15.5" x14ac:dyDescent="0.35">
      <c r="A17" s="57" t="s">
        <v>44</v>
      </c>
      <c r="B17" s="58">
        <f>'Step 2 COA'!E15</f>
        <v>0</v>
      </c>
      <c r="C17" s="59"/>
      <c r="D17" s="59"/>
      <c r="E17" s="59"/>
      <c r="F17" s="59"/>
    </row>
    <row r="18" spans="1:6" s="60" customFormat="1" ht="15.5" x14ac:dyDescent="0.35">
      <c r="A18" s="57" t="s">
        <v>45</v>
      </c>
      <c r="B18" s="61">
        <f>'Step 2 COA'!E21</f>
        <v>0</v>
      </c>
      <c r="C18" s="59"/>
      <c r="D18" s="59"/>
      <c r="E18" s="59"/>
      <c r="F18" s="59"/>
    </row>
    <row r="19" spans="1:6" s="60" customFormat="1" ht="15.5" x14ac:dyDescent="0.35">
      <c r="A19" s="57" t="s">
        <v>46</v>
      </c>
      <c r="B19" s="62">
        <f>'Step 2 COA'!E22</f>
        <v>0</v>
      </c>
      <c r="D19" s="59"/>
      <c r="E19" s="59"/>
      <c r="F19" s="59"/>
    </row>
    <row r="20" spans="1:6" x14ac:dyDescent="0.35">
      <c r="A20" s="47"/>
      <c r="B20" s="47"/>
      <c r="C20" s="47"/>
      <c r="D20" s="47"/>
      <c r="E20" s="47"/>
      <c r="F20" s="47"/>
    </row>
    <row r="21" spans="1:6" s="65" customFormat="1" ht="15.5" x14ac:dyDescent="0.35">
      <c r="A21" s="63" t="s">
        <v>47</v>
      </c>
      <c r="B21" s="64"/>
      <c r="C21" s="64"/>
      <c r="D21" s="64"/>
      <c r="E21" s="64"/>
      <c r="F21" s="64"/>
    </row>
    <row r="22" spans="1:6" s="65" customFormat="1" ht="15.5" x14ac:dyDescent="0.35">
      <c r="A22" s="63"/>
      <c r="B22" s="64"/>
      <c r="C22" s="64"/>
      <c r="D22" s="64"/>
      <c r="E22" s="64"/>
      <c r="F22" s="64"/>
    </row>
    <row r="23" spans="1:6" s="65" customFormat="1" ht="15.5" x14ac:dyDescent="0.35">
      <c r="A23" s="63" t="s">
        <v>48</v>
      </c>
      <c r="B23" s="64"/>
      <c r="C23" s="64"/>
      <c r="D23" s="64"/>
      <c r="E23" s="64"/>
      <c r="F23" s="64"/>
    </row>
    <row r="24" spans="1:6" s="65" customFormat="1" ht="15.5" x14ac:dyDescent="0.35">
      <c r="A24" s="63" t="s">
        <v>49</v>
      </c>
      <c r="B24" s="64"/>
      <c r="C24" s="64"/>
      <c r="D24" s="64"/>
      <c r="E24" s="64"/>
      <c r="F24" s="64"/>
    </row>
    <row r="25" spans="1:6" s="65" customFormat="1" ht="15.5" x14ac:dyDescent="0.35">
      <c r="A25" s="66" t="s">
        <v>50</v>
      </c>
      <c r="B25" s="64"/>
      <c r="C25" s="64"/>
      <c r="D25" s="64"/>
      <c r="E25" s="64"/>
      <c r="F25" s="64"/>
    </row>
    <row r="26" spans="1:6" s="65" customFormat="1" ht="15.5" x14ac:dyDescent="0.35">
      <c r="A26" s="63" t="s">
        <v>51</v>
      </c>
      <c r="B26" s="64"/>
      <c r="C26" s="64"/>
      <c r="D26" s="64"/>
      <c r="E26" s="64"/>
      <c r="F26" s="64"/>
    </row>
    <row r="27" spans="1:6" s="65" customFormat="1" ht="15.5" x14ac:dyDescent="0.35">
      <c r="A27" s="63" t="s">
        <v>52</v>
      </c>
      <c r="C27" s="64"/>
      <c r="D27" s="64"/>
      <c r="E27" s="64"/>
      <c r="F27" s="64"/>
    </row>
    <row r="28" spans="1:6" s="65" customFormat="1" ht="15.5" x14ac:dyDescent="0.35">
      <c r="A28" s="63" t="s">
        <v>53</v>
      </c>
      <c r="B28" s="64"/>
      <c r="C28" s="64"/>
      <c r="D28" s="64"/>
      <c r="E28" s="64"/>
      <c r="F28" s="64"/>
    </row>
    <row r="29" spans="1:6" s="65" customFormat="1" ht="15.5" x14ac:dyDescent="0.35">
      <c r="A29" s="64"/>
      <c r="B29" s="64"/>
      <c r="C29" s="64"/>
      <c r="D29" s="64"/>
      <c r="E29" s="64"/>
      <c r="F29" s="64"/>
    </row>
    <row r="30" spans="1:6" s="65" customFormat="1" ht="15.5" x14ac:dyDescent="0.35">
      <c r="A30" s="63" t="s">
        <v>54</v>
      </c>
      <c r="B30" s="64"/>
      <c r="C30" s="64"/>
      <c r="D30" s="64"/>
      <c r="E30" s="64"/>
      <c r="F30" s="64"/>
    </row>
    <row r="31" spans="1:6" s="69" customFormat="1" ht="15.5" x14ac:dyDescent="0.35">
      <c r="A31" s="62" t="s">
        <v>55</v>
      </c>
      <c r="B31" s="67">
        <v>44823</v>
      </c>
      <c r="C31" s="68"/>
      <c r="D31" s="68"/>
      <c r="E31" s="68"/>
      <c r="F31" s="68"/>
    </row>
    <row r="32" spans="1:6" s="69" customFormat="1" ht="15.5" x14ac:dyDescent="0.35">
      <c r="A32" s="62" t="s">
        <v>56</v>
      </c>
      <c r="B32" s="67">
        <v>45086</v>
      </c>
      <c r="C32" s="68"/>
      <c r="D32" s="68"/>
      <c r="E32" s="68"/>
      <c r="F32" s="68"/>
    </row>
    <row r="33" spans="1:7" x14ac:dyDescent="0.35">
      <c r="A33" s="47"/>
      <c r="B33" s="47"/>
      <c r="C33" s="47"/>
      <c r="D33" s="47"/>
      <c r="E33" s="47"/>
      <c r="F33" s="47"/>
    </row>
    <row r="34" spans="1:7" ht="15.5" x14ac:dyDescent="0.35">
      <c r="A34" s="63" t="s">
        <v>57</v>
      </c>
      <c r="B34" s="47"/>
      <c r="C34" s="47"/>
      <c r="D34" s="47"/>
      <c r="E34" s="47"/>
      <c r="F34" s="47"/>
    </row>
    <row r="35" spans="1:7" s="60" customFormat="1" ht="15.5" x14ac:dyDescent="0.35">
      <c r="A35" s="70" t="s">
        <v>58</v>
      </c>
      <c r="B35" s="71" t="s">
        <v>59</v>
      </c>
      <c r="C35" s="59"/>
      <c r="D35" s="59"/>
      <c r="E35" s="59"/>
      <c r="F35" s="59"/>
    </row>
    <row r="36" spans="1:7" s="60" customFormat="1" ht="15.5" x14ac:dyDescent="0.35">
      <c r="A36" s="57" t="s">
        <v>60</v>
      </c>
      <c r="B36" s="108">
        <v>0</v>
      </c>
      <c r="C36" s="59"/>
      <c r="D36" s="59"/>
      <c r="E36" s="59"/>
      <c r="F36" s="59"/>
    </row>
    <row r="37" spans="1:7" s="60" customFormat="1" ht="15.5" x14ac:dyDescent="0.35">
      <c r="A37" s="57" t="s">
        <v>61</v>
      </c>
      <c r="B37" s="108">
        <v>0</v>
      </c>
      <c r="C37" s="59"/>
      <c r="D37" s="59"/>
      <c r="E37" s="59"/>
      <c r="F37" s="59"/>
    </row>
    <row r="38" spans="1:7" s="60" customFormat="1" ht="16" thickBot="1" x14ac:dyDescent="0.4">
      <c r="A38" s="73" t="s">
        <v>12</v>
      </c>
      <c r="B38" s="108">
        <f>SUM(B36:B37)</f>
        <v>0</v>
      </c>
      <c r="C38" s="59"/>
      <c r="D38" s="59"/>
      <c r="E38" s="59"/>
      <c r="F38" s="59"/>
    </row>
    <row r="39" spans="1:7" ht="15" thickTop="1" x14ac:dyDescent="0.35">
      <c r="A39" s="47"/>
      <c r="B39" s="74"/>
      <c r="C39" s="47"/>
      <c r="D39" s="47"/>
      <c r="E39" s="47"/>
      <c r="F39" s="47"/>
    </row>
    <row r="40" spans="1:7" ht="15.5" x14ac:dyDescent="0.35">
      <c r="A40" s="63" t="s">
        <v>62</v>
      </c>
      <c r="B40" s="74"/>
      <c r="C40" s="47"/>
      <c r="D40" s="47"/>
      <c r="E40" s="47"/>
      <c r="F40" s="47"/>
    </row>
    <row r="41" spans="1:7" s="60" customFormat="1" ht="15.5" x14ac:dyDescent="0.35">
      <c r="A41" s="81" t="s">
        <v>121</v>
      </c>
      <c r="B41" s="72">
        <f>G42</f>
        <v>0</v>
      </c>
      <c r="C41" s="59"/>
      <c r="D41" s="83"/>
      <c r="E41" s="84" t="s">
        <v>79</v>
      </c>
      <c r="F41" s="84" t="s">
        <v>80</v>
      </c>
      <c r="G41" s="84" t="s">
        <v>12</v>
      </c>
    </row>
    <row r="42" spans="1:7" s="60" customFormat="1" ht="15.5" x14ac:dyDescent="0.35">
      <c r="A42" s="81" t="s">
        <v>122</v>
      </c>
      <c r="B42" s="72">
        <f>G43</f>
        <v>0</v>
      </c>
      <c r="C42" s="59"/>
      <c r="D42" s="85" t="s">
        <v>81</v>
      </c>
      <c r="E42" s="106"/>
      <c r="F42" s="107"/>
      <c r="G42" s="86">
        <f>E42+F42</f>
        <v>0</v>
      </c>
    </row>
    <row r="43" spans="1:7" s="60" customFormat="1" ht="16" thickBot="1" x14ac:dyDescent="0.4">
      <c r="A43" s="75" t="s">
        <v>12</v>
      </c>
      <c r="B43" s="72">
        <f>SUM(B41:B42)</f>
        <v>0</v>
      </c>
      <c r="C43" s="59"/>
      <c r="D43" s="85" t="s">
        <v>82</v>
      </c>
      <c r="E43" s="106"/>
      <c r="F43" s="107"/>
      <c r="G43" s="86">
        <f>E43+F43</f>
        <v>0</v>
      </c>
    </row>
    <row r="44" spans="1:7" s="60" customFormat="1" ht="16" thickTop="1" x14ac:dyDescent="0.35">
      <c r="A44" s="47"/>
      <c r="B44" s="47"/>
      <c r="C44" s="59"/>
    </row>
    <row r="45" spans="1:7" ht="15.5" x14ac:dyDescent="0.35">
      <c r="A45" s="63" t="s">
        <v>63</v>
      </c>
      <c r="B45" s="64"/>
      <c r="C45" s="47"/>
      <c r="D45" s="47"/>
      <c r="E45" s="47"/>
      <c r="F45" s="47"/>
    </row>
    <row r="46" spans="1:7" s="65" customFormat="1" ht="15.5" x14ac:dyDescent="0.35">
      <c r="A46" s="63" t="s">
        <v>64</v>
      </c>
      <c r="B46" s="64"/>
      <c r="C46" s="64"/>
      <c r="D46" s="64"/>
      <c r="E46" s="64"/>
      <c r="F46" s="64"/>
    </row>
    <row r="47" spans="1:7" s="65" customFormat="1" ht="15.5" x14ac:dyDescent="0.35">
      <c r="A47" s="63"/>
      <c r="B47" s="64"/>
      <c r="C47" s="64"/>
      <c r="D47" s="64"/>
      <c r="E47" s="64"/>
      <c r="F47" s="64"/>
    </row>
    <row r="48" spans="1:7" s="65" customFormat="1" ht="15.5" x14ac:dyDescent="0.35">
      <c r="A48" s="63"/>
      <c r="B48" s="64"/>
      <c r="C48" s="64"/>
      <c r="D48" s="64"/>
      <c r="E48" s="64"/>
      <c r="F48" s="64"/>
    </row>
    <row r="49" spans="1:6" s="65" customFormat="1" ht="15.5" x14ac:dyDescent="0.35">
      <c r="A49" s="63"/>
      <c r="B49" s="64"/>
      <c r="C49" s="64"/>
      <c r="D49" s="64"/>
      <c r="E49" s="64"/>
      <c r="F49" s="64"/>
    </row>
    <row r="50" spans="1:6" s="65" customFormat="1" ht="15.5" x14ac:dyDescent="0.35">
      <c r="A50" s="76" t="s">
        <v>114</v>
      </c>
      <c r="B50" s="64"/>
      <c r="C50" s="64"/>
      <c r="D50" s="64"/>
      <c r="E50" s="64"/>
      <c r="F50" s="64"/>
    </row>
    <row r="51" spans="1:6" s="65" customFormat="1" ht="15.5" x14ac:dyDescent="0.35">
      <c r="A51" s="76"/>
      <c r="B51" s="64"/>
      <c r="C51" s="64"/>
      <c r="D51" s="64"/>
      <c r="E51" s="64"/>
      <c r="F51" s="64"/>
    </row>
    <row r="52" spans="1:6" s="65" customFormat="1" ht="15.5" x14ac:dyDescent="0.35">
      <c r="A52" s="63"/>
      <c r="B52" s="64"/>
      <c r="C52" s="64"/>
      <c r="D52" s="64"/>
      <c r="E52" s="64"/>
      <c r="F52" s="64"/>
    </row>
    <row r="53" spans="1:6" s="65" customFormat="1" ht="15.5" x14ac:dyDescent="0.35">
      <c r="A53" s="63"/>
      <c r="B53" s="64"/>
      <c r="C53" s="64"/>
      <c r="D53" s="64"/>
      <c r="E53" s="64"/>
      <c r="F53" s="64"/>
    </row>
    <row r="54" spans="1:6" s="65" customFormat="1" ht="15.5" x14ac:dyDescent="0.35">
      <c r="A54" s="63"/>
      <c r="B54" s="64"/>
      <c r="C54" s="64"/>
      <c r="D54" s="64"/>
      <c r="E54" s="64"/>
      <c r="F54" s="64"/>
    </row>
    <row r="55" spans="1:6" s="65" customFormat="1" ht="15.5" x14ac:dyDescent="0.35">
      <c r="A55" s="63" t="s">
        <v>65</v>
      </c>
      <c r="B55" s="64"/>
      <c r="C55" s="64"/>
      <c r="D55" s="64"/>
      <c r="E55" s="64"/>
      <c r="F55" s="64"/>
    </row>
    <row r="56" spans="1:6" s="65" customFormat="1" ht="15.5" x14ac:dyDescent="0.35">
      <c r="A56" s="63"/>
      <c r="B56" s="64"/>
      <c r="C56" s="64"/>
      <c r="D56" s="64"/>
      <c r="E56" s="64"/>
      <c r="F56" s="64"/>
    </row>
    <row r="57" spans="1:6" s="65" customFormat="1" ht="15.5" x14ac:dyDescent="0.35">
      <c r="B57" s="64"/>
      <c r="C57" s="64"/>
      <c r="D57" s="64"/>
      <c r="E57" s="64"/>
      <c r="F57" s="64"/>
    </row>
    <row r="58" spans="1:6" s="65" customFormat="1" ht="15.5" x14ac:dyDescent="0.35">
      <c r="A58" s="76" t="s">
        <v>66</v>
      </c>
      <c r="B58" s="77">
        <f ca="1">TODAY()</f>
        <v>44712</v>
      </c>
      <c r="C58" s="64"/>
      <c r="D58" s="64"/>
      <c r="E58" s="64"/>
      <c r="F58" s="64"/>
    </row>
    <row r="59" spans="1:6" s="65" customFormat="1" ht="15.5" x14ac:dyDescent="0.35">
      <c r="A59" s="47"/>
      <c r="B59" s="47"/>
      <c r="C59" s="64"/>
      <c r="D59" s="64"/>
      <c r="E59" s="64"/>
      <c r="F59" s="64"/>
    </row>
    <row r="60" spans="1:6" x14ac:dyDescent="0.35">
      <c r="A60" s="47"/>
      <c r="B60" s="47"/>
      <c r="C60" s="47"/>
      <c r="D60" s="47"/>
      <c r="E60" s="47"/>
      <c r="F60" s="47"/>
    </row>
    <row r="61" spans="1:6" x14ac:dyDescent="0.35">
      <c r="A61" s="47"/>
      <c r="B61" s="47"/>
      <c r="C61" s="47"/>
      <c r="D61" s="47"/>
      <c r="E61" s="47"/>
      <c r="F61" s="47"/>
    </row>
    <row r="62" spans="1:6" x14ac:dyDescent="0.35">
      <c r="A62" s="47"/>
      <c r="B62" s="47"/>
      <c r="C62" s="47"/>
      <c r="D62" s="47"/>
      <c r="E62" s="47"/>
      <c r="F62" s="47"/>
    </row>
    <row r="63" spans="1:6" x14ac:dyDescent="0.35">
      <c r="A63" s="47"/>
      <c r="B63" s="47"/>
      <c r="C63" s="47"/>
      <c r="D63" s="47"/>
      <c r="E63" s="47"/>
      <c r="F63" s="47"/>
    </row>
    <row r="64" spans="1:6" x14ac:dyDescent="0.35">
      <c r="A64" s="47"/>
      <c r="B64" s="47"/>
      <c r="C64" s="47"/>
      <c r="D64" s="47"/>
      <c r="E64" s="47"/>
      <c r="F64" s="47"/>
    </row>
    <row r="65" spans="1:6" x14ac:dyDescent="0.35">
      <c r="A65" s="47"/>
      <c r="B65" s="47"/>
      <c r="C65" s="47"/>
      <c r="D65" s="47"/>
      <c r="E65" s="47"/>
      <c r="F65" s="47"/>
    </row>
    <row r="66" spans="1:6" x14ac:dyDescent="0.35">
      <c r="C66" s="47"/>
      <c r="D66" s="47"/>
      <c r="E66" s="47"/>
      <c r="F66" s="47"/>
    </row>
  </sheetData>
  <sheetProtection algorithmName="SHA-512" hashValue="MLnHBxjiyDn5xal0q8E43GZI565hrpUjYKdeLahczBSNCUANA2GMsHiu6s+LUO1dLKEUzjUkrw2p8QwM/CKsXw==" saltValue="KW0wKj3wtXHD4wPz+TEQeQ=="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A10" sqref="A10:XFD10"/>
    </sheetView>
  </sheetViews>
  <sheetFormatPr defaultColWidth="9.1796875" defaultRowHeight="14.5" x14ac:dyDescent="0.35"/>
  <cols>
    <col min="1" max="1" width="26.1796875" style="93" bestFit="1" customWidth="1"/>
    <col min="2" max="2" width="21.453125" style="93" customWidth="1"/>
    <col min="3" max="16384" width="9.1796875" style="93"/>
  </cols>
  <sheetData>
    <row r="1" spans="1:3" x14ac:dyDescent="0.35">
      <c r="A1" s="134" t="s">
        <v>108</v>
      </c>
      <c r="B1" s="135"/>
      <c r="C1" s="135"/>
    </row>
    <row r="2" spans="1:3" x14ac:dyDescent="0.35">
      <c r="A2" s="96"/>
      <c r="B2" s="96" t="s">
        <v>107</v>
      </c>
      <c r="C2" s="93" t="s">
        <v>106</v>
      </c>
    </row>
    <row r="3" spans="1:3" x14ac:dyDescent="0.35">
      <c r="A3" s="94" t="s">
        <v>32</v>
      </c>
      <c r="B3" s="109"/>
      <c r="C3" s="109"/>
    </row>
    <row r="4" spans="1:3" x14ac:dyDescent="0.35">
      <c r="A4" s="94" t="s">
        <v>105</v>
      </c>
      <c r="B4" s="109"/>
      <c r="C4" s="109"/>
    </row>
    <row r="5" spans="1:3" x14ac:dyDescent="0.35">
      <c r="A5" s="94" t="s">
        <v>104</v>
      </c>
      <c r="B5" s="109"/>
      <c r="C5" s="109"/>
    </row>
    <row r="6" spans="1:3" x14ac:dyDescent="0.35">
      <c r="A6" s="136" t="s">
        <v>103</v>
      </c>
      <c r="B6" s="137"/>
      <c r="C6" s="137"/>
    </row>
    <row r="7" spans="1:3" x14ac:dyDescent="0.35">
      <c r="A7" s="95" t="s">
        <v>102</v>
      </c>
      <c r="B7" s="138"/>
      <c r="C7" s="139"/>
    </row>
    <row r="8" spans="1:3" ht="21.75" customHeight="1" x14ac:dyDescent="0.35">
      <c r="A8" s="94" t="s">
        <v>101</v>
      </c>
      <c r="B8" s="138"/>
      <c r="C8" s="139"/>
    </row>
    <row r="9" spans="1:3" ht="21.75" customHeight="1" x14ac:dyDescent="0.35">
      <c r="A9" s="94" t="s">
        <v>100</v>
      </c>
      <c r="B9" s="138"/>
      <c r="C9" s="139"/>
    </row>
    <row r="10" spans="1:3" ht="21.75" customHeight="1" x14ac:dyDescent="0.35">
      <c r="A10" s="94" t="s">
        <v>99</v>
      </c>
      <c r="B10" s="138"/>
      <c r="C10" s="139"/>
    </row>
    <row r="11" spans="1:3" ht="21.75" customHeight="1" x14ac:dyDescent="0.35">
      <c r="A11" s="94" t="s">
        <v>98</v>
      </c>
      <c r="B11" s="138"/>
      <c r="C11" s="139"/>
    </row>
    <row r="12" spans="1:3" ht="21.75" customHeight="1" x14ac:dyDescent="0.35">
      <c r="A12" s="94" t="s">
        <v>23</v>
      </c>
      <c r="B12" s="140"/>
      <c r="C12" s="141"/>
    </row>
    <row r="13" spans="1:3" ht="21.75" customHeight="1" x14ac:dyDescent="0.35">
      <c r="A13" s="94" t="s">
        <v>97</v>
      </c>
      <c r="B13" s="132"/>
      <c r="C13" s="133"/>
    </row>
  </sheetData>
  <sheetProtection algorithmName="SHA-512" hashValue="dqf7Al91Yh5O5dbsxekODOLS/X2hDH7YK4PL/lqm3tDFRQIzgZDsDKovVaoFioeguld9hDAzYzUvkc+JGWIyCw==" saltValue="Zu/gFkDVp2iIQ1oyTZwx5w==" spinCount="100000" sheet="1" objects="1" scenarios="1"/>
  <mergeCells count="9">
    <mergeCell ref="B13:C13"/>
    <mergeCell ref="A1:C1"/>
    <mergeCell ref="A6:C6"/>
    <mergeCell ref="B7:C7"/>
    <mergeCell ref="B8:C8"/>
    <mergeCell ref="B9:C9"/>
    <mergeCell ref="B10:C10"/>
    <mergeCell ref="B11:C11"/>
    <mergeCell ref="B12:C12"/>
  </mergeCells>
  <dataValidations count="1">
    <dataValidation type="list" allowBlank="1" showInputMessage="1" showErrorMessage="1" sqref="B13:C13" xr:uid="{00000000-0002-0000-0400-000000000000}">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869950</xdr:colOff>
                    <xdr:row>6</xdr:row>
                    <xdr:rowOff>76200</xdr:rowOff>
                  </from>
                  <to>
                    <xdr:col>1</xdr:col>
                    <xdr:colOff>1104900</xdr:colOff>
                    <xdr:row>6</xdr:row>
                    <xdr:rowOff>361950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xdr:col>
                    <xdr:colOff>869950</xdr:colOff>
                    <xdr:row>7</xdr:row>
                    <xdr:rowOff>0</xdr:rowOff>
                  </from>
                  <to>
                    <xdr:col>1</xdr:col>
                    <xdr:colOff>1104900</xdr:colOff>
                    <xdr:row>8</xdr:row>
                    <xdr:rowOff>12700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876300</xdr:colOff>
                    <xdr:row>8</xdr:row>
                    <xdr:rowOff>0</xdr:rowOff>
                  </from>
                  <to>
                    <xdr:col>1</xdr:col>
                    <xdr:colOff>1117600</xdr:colOff>
                    <xdr:row>9</xdr:row>
                    <xdr:rowOff>12700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869950</xdr:colOff>
                    <xdr:row>8</xdr:row>
                    <xdr:rowOff>19050</xdr:rowOff>
                  </from>
                  <to>
                    <xdr:col>1</xdr:col>
                    <xdr:colOff>1104900</xdr:colOff>
                    <xdr:row>9</xdr:row>
                    <xdr:rowOff>31750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876300</xdr:colOff>
                    <xdr:row>9</xdr:row>
                    <xdr:rowOff>0</xdr:rowOff>
                  </from>
                  <to>
                    <xdr:col>1</xdr:col>
                    <xdr:colOff>1117600</xdr:colOff>
                    <xdr:row>10</xdr:row>
                    <xdr:rowOff>12700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876300</xdr:colOff>
                    <xdr:row>9</xdr:row>
                    <xdr:rowOff>31750</xdr:rowOff>
                  </from>
                  <to>
                    <xdr:col>1</xdr:col>
                    <xdr:colOff>1117600</xdr:colOff>
                    <xdr:row>10</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857250</xdr:colOff>
                    <xdr:row>10</xdr:row>
                    <xdr:rowOff>0</xdr:rowOff>
                  </from>
                  <to>
                    <xdr:col>1</xdr:col>
                    <xdr:colOff>1098550</xdr:colOff>
                    <xdr:row>11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vt:lpstr>
      <vt:lpstr>Step 1 US loan application</vt:lpstr>
      <vt:lpstr>Step 2 COA</vt:lpstr>
      <vt:lpstr>Visa Letter</vt:lpstr>
      <vt:lpstr>Office Use</vt:lpstr>
      <vt:lpstr>'Visa Letter'!Print_Area</vt:lpstr>
    </vt:vector>
  </TitlesOfParts>
  <Company>RHUL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Chu</dc:creator>
  <cp:lastModifiedBy>Ellis, Amanda</cp:lastModifiedBy>
  <dcterms:created xsi:type="dcterms:W3CDTF">2015-03-23T16:10:58Z</dcterms:created>
  <dcterms:modified xsi:type="dcterms:W3CDTF">2022-05-31T13:45:58Z</dcterms:modified>
</cp:coreProperties>
</file>