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N:\Academic Services\Student Advisory &amp; Wellbeing\International Student Support\Nicole Bester\US loans\Processed applications\2021-22\ACOA\"/>
    </mc:Choice>
  </mc:AlternateContent>
  <bookViews>
    <workbookView xWindow="0" yWindow="0" windowWidth="19200" windowHeight="11580"/>
  </bookViews>
  <sheets>
    <sheet name="Instructions" sheetId="5" r:id="rId1"/>
    <sheet name="Step 1 US loan application form" sheetId="3" r:id="rId2"/>
    <sheet name="Step 2 COA" sheetId="1" r:id="rId3"/>
    <sheet name="Step 3 Visa Letter" sheetId="2" r:id="rId4"/>
    <sheet name="Office Use" sheetId="4" r:id="rId5"/>
  </sheets>
  <definedNames>
    <definedName name="_xlnm.Print_Area" localSheetId="1">'Step 1 US loan application form'!$A$1:$C$22</definedName>
    <definedName name="_xlnm.Print_Area" localSheetId="3">'Step 3 Visa Letter'!$A$1:$B$58</definedName>
  </definedNames>
  <calcPr calcId="152511"/>
</workbook>
</file>

<file path=xl/calcChain.xml><?xml version="1.0" encoding="utf-8"?>
<calcChain xmlns="http://schemas.openxmlformats.org/spreadsheetml/2006/main">
  <c r="B14" i="1" l="1"/>
  <c r="G43" i="2" l="1"/>
  <c r="B42" i="2" s="1"/>
  <c r="G42" i="2"/>
  <c r="B41" i="2" s="1"/>
  <c r="C36" i="1" l="1"/>
  <c r="C37" i="1" l="1"/>
  <c r="C11" i="1" l="1"/>
  <c r="B17" i="2" l="1"/>
  <c r="B19" i="2"/>
  <c r="B18" i="2"/>
  <c r="A6" i="2"/>
  <c r="A5" i="2"/>
  <c r="A4" i="2"/>
  <c r="A3" i="2"/>
  <c r="A2" i="2"/>
  <c r="A1" i="2"/>
  <c r="B58" i="2"/>
  <c r="B43" i="2"/>
  <c r="B38" i="2"/>
  <c r="B27" i="1" l="1"/>
  <c r="B15" i="1"/>
  <c r="C13" i="1"/>
  <c r="C12" i="1"/>
  <c r="C10" i="1"/>
  <c r="C9" i="1"/>
  <c r="C8" i="1"/>
  <c r="C7" i="1"/>
  <c r="C6" i="1"/>
  <c r="C5" i="1"/>
  <c r="C15" i="1" l="1"/>
  <c r="B19" i="1" s="1"/>
  <c r="B26" i="1" s="1"/>
  <c r="B29" i="1" s="1"/>
  <c r="B31" i="1" s="1"/>
  <c r="C27" i="1" s="1"/>
  <c r="C26" i="1" l="1"/>
  <c r="C29" i="1" s="1"/>
  <c r="C30" i="1" s="1"/>
  <c r="C31" i="1" s="1"/>
</calcChain>
</file>

<file path=xl/sharedStrings.xml><?xml version="1.0" encoding="utf-8"?>
<sst xmlns="http://schemas.openxmlformats.org/spreadsheetml/2006/main" count="131" uniqueCount="122">
  <si>
    <t>Cost of Attendance (COA)</t>
  </si>
  <si>
    <t>Pound Sterling</t>
  </si>
  <si>
    <t>US Dollar</t>
  </si>
  <si>
    <t>Room</t>
  </si>
  <si>
    <t>Board</t>
  </si>
  <si>
    <t>Books/materials</t>
  </si>
  <si>
    <t>Travel (with student discount)</t>
  </si>
  <si>
    <t>Personal</t>
  </si>
  <si>
    <t xml:space="preserve">Visa fees </t>
  </si>
  <si>
    <t>Two flights to US</t>
  </si>
  <si>
    <t>Total</t>
  </si>
  <si>
    <t xml:space="preserve">Exchange Rate  £1:$ </t>
  </si>
  <si>
    <t>Total COA is</t>
  </si>
  <si>
    <t>EFA (£)</t>
  </si>
  <si>
    <t>EFA ($)</t>
  </si>
  <si>
    <t>Loan eligibility</t>
  </si>
  <si>
    <t>Stafford Unsubsidised</t>
  </si>
  <si>
    <t>GRAD PLUS</t>
  </si>
  <si>
    <t>COA</t>
  </si>
  <si>
    <t>EFA (other aid)</t>
  </si>
  <si>
    <t>EFC</t>
  </si>
  <si>
    <t>Initial Amount</t>
  </si>
  <si>
    <t>Maximum Amount</t>
  </si>
  <si>
    <t>Please enter the amount you would like to borrow (this may not be more than the Eligible Amount as shown above)</t>
  </si>
  <si>
    <t>Total PLUS loan you may borrow incl fees</t>
  </si>
  <si>
    <t>I would like to borrow the PLUS loan fees</t>
  </si>
  <si>
    <t>Please enter Yes or No</t>
  </si>
  <si>
    <t>Annual Limit</t>
  </si>
  <si>
    <t>Aggregate Limit</t>
  </si>
  <si>
    <t>Unsubsidised and subsidised loans(combined)- including undergraduate loans</t>
  </si>
  <si>
    <t>$20,500</t>
  </si>
  <si>
    <t>$138,500</t>
  </si>
  <si>
    <t>COA=Cost of Attendance</t>
  </si>
  <si>
    <t>EFC=Estimated Financial Contribution</t>
  </si>
  <si>
    <t>EFA=Estimated Financial Assistance</t>
  </si>
  <si>
    <t>Notification of Student Loan</t>
  </si>
  <si>
    <t xml:space="preserve">This is to certify that </t>
  </si>
  <si>
    <t>Student Name</t>
  </si>
  <si>
    <t>Date of Birth (dd/mm/yyyy)</t>
  </si>
  <si>
    <t>Student/Applicant ID</t>
  </si>
  <si>
    <t>has been accepted in a degree-granting program (or otherwise eligible program) at our school.</t>
  </si>
  <si>
    <t xml:space="preserve">We participate in the William D. Ford Federal Direct Loan (Direct Loan) Program administered by the </t>
  </si>
  <si>
    <t xml:space="preserve">United States (U.S.) Department of Education. </t>
  </si>
  <si>
    <t xml:space="preserve">Eligible students from the U.S. who attend our school may borrow through the Direct Loan Program. </t>
  </si>
  <si>
    <t xml:space="preserve">Undergraduate students  may receive Direct Subsidized Loans and Direct Unsubsidized Loans. </t>
  </si>
  <si>
    <t>Graduate/professional students may receive Direct Unsubsidized Loans.</t>
  </si>
  <si>
    <t xml:space="preserve">Graduate/professional students and parents may receive Direct PLUS Loans. </t>
  </si>
  <si>
    <t>Based on our calculation of the student’s financial needs and Direct Loan eligibility for the loan period</t>
  </si>
  <si>
    <t>Start Date</t>
  </si>
  <si>
    <t>End Date</t>
  </si>
  <si>
    <t xml:space="preserve"> the student (or, in some cases, the student’s parent) will receive the following Direct Loan awards:</t>
  </si>
  <si>
    <t>Loan Type</t>
  </si>
  <si>
    <t>Loan Amount</t>
  </si>
  <si>
    <t>Direct Unsubsidized Loan</t>
  </si>
  <si>
    <t>Direct PLUS Loan</t>
  </si>
  <si>
    <t>The disbursement dates are as follows:</t>
  </si>
  <si>
    <t xml:space="preserve">This certificate is only valid if printed on school headed paper and signed by the International Funding </t>
  </si>
  <si>
    <t>Coordinator and stamped by the Office stamp.</t>
  </si>
  <si>
    <t>International Funding Coordinator</t>
  </si>
  <si>
    <t>Date Issued</t>
  </si>
  <si>
    <t>Full name</t>
  </si>
  <si>
    <t>1st line of address</t>
  </si>
  <si>
    <t>Post code/ Zip code</t>
  </si>
  <si>
    <t>Country</t>
  </si>
  <si>
    <t>College ID</t>
  </si>
  <si>
    <t>Complete the yellow boxes</t>
  </si>
  <si>
    <t>Tuition fees</t>
  </si>
  <si>
    <t>Postgraduate Student</t>
  </si>
  <si>
    <t>Immigration Health Sub-charge</t>
  </si>
  <si>
    <t>Course Length in years</t>
  </si>
  <si>
    <t xml:space="preserve">Stafford loan origination fees </t>
  </si>
  <si>
    <t>State</t>
  </si>
  <si>
    <t>City</t>
  </si>
  <si>
    <r>
      <t xml:space="preserve">Add </t>
    </r>
    <r>
      <rPr>
        <b/>
        <u/>
        <sz val="12"/>
        <rFont val="Arial"/>
        <family val="2"/>
      </rPr>
      <t>estimated</t>
    </r>
    <r>
      <rPr>
        <b/>
        <sz val="12"/>
        <rFont val="Arial"/>
        <family val="2"/>
      </rPr>
      <t xml:space="preserve"> PLUS loan origination fees</t>
    </r>
  </si>
  <si>
    <t>Stafford</t>
  </si>
  <si>
    <t>Plus</t>
  </si>
  <si>
    <t>Term 1</t>
  </si>
  <si>
    <t>Term 2</t>
  </si>
  <si>
    <t>First Name</t>
  </si>
  <si>
    <t>Surname</t>
  </si>
  <si>
    <t>Social Security No.</t>
  </si>
  <si>
    <t>Course of Study</t>
  </si>
  <si>
    <t xml:space="preserve">Level of Study </t>
  </si>
  <si>
    <t>Section 1 Personal Information</t>
  </si>
  <si>
    <t xml:space="preserve">Date of Birth </t>
  </si>
  <si>
    <t>if Yes please give full details of the source of funding and amounts</t>
  </si>
  <si>
    <t>Section 2 Existing Financial Awards</t>
  </si>
  <si>
    <t>Section 3 Document Checklist</t>
  </si>
  <si>
    <t>Documents prepared</t>
  </si>
  <si>
    <t>Section 4 Declaration</t>
  </si>
  <si>
    <t>I declare that the information I submit to the International Funding Coordinator is to the best of my knowledge true and accurate</t>
  </si>
  <si>
    <t>I understand that the amount RHUL receives will depend on the exchange rate on the day RHUL requests the funds from the US Treasury. If, due to exchange rate fluctuations this means the loans do not cover the full cost of my tuition I will become liable</t>
  </si>
  <si>
    <t xml:space="preserve">D.O.B. </t>
  </si>
  <si>
    <t>HOW MUCH YOU CAN BORROW ==&gt;</t>
  </si>
  <si>
    <t>Subsidised</t>
  </si>
  <si>
    <t>Unsubsidised</t>
  </si>
  <si>
    <t>PLUS</t>
  </si>
  <si>
    <t>Approved Loan amounts</t>
  </si>
  <si>
    <t>ISIR checks</t>
  </si>
  <si>
    <t>US Citizen/Eligible Non-citizen</t>
  </si>
  <si>
    <t>SSN match</t>
  </si>
  <si>
    <t>Selective Service</t>
  </si>
  <si>
    <t>HS diploma or equivalent</t>
  </si>
  <si>
    <t>Cleared drug conviction flag</t>
  </si>
  <si>
    <t>Under aggregate limits</t>
  </si>
  <si>
    <t>Dependency status</t>
  </si>
  <si>
    <t>CIP code</t>
  </si>
  <si>
    <t>Gross</t>
  </si>
  <si>
    <t>Net</t>
  </si>
  <si>
    <t xml:space="preserve">US Federal Loans </t>
  </si>
  <si>
    <r>
      <rPr>
        <b/>
        <sz val="18"/>
        <color rgb="FFFF0000"/>
        <rFont val="Calibri"/>
        <family val="2"/>
        <scheme val="minor"/>
      </rPr>
      <t xml:space="preserve">STEP 1 </t>
    </r>
    <r>
      <rPr>
        <b/>
        <sz val="18"/>
        <rFont val="Calibri"/>
        <family val="2"/>
        <scheme val="minor"/>
      </rPr>
      <t xml:space="preserve">: Complete US loan application form </t>
    </r>
  </si>
  <si>
    <r>
      <rPr>
        <b/>
        <sz val="18"/>
        <color rgb="FFFF0000"/>
        <rFont val="Calibri"/>
        <family val="2"/>
        <scheme val="minor"/>
      </rPr>
      <t>STEP 2</t>
    </r>
    <r>
      <rPr>
        <b/>
        <sz val="18"/>
        <rFont val="Calibri"/>
        <family val="2"/>
        <scheme val="minor"/>
      </rPr>
      <t xml:space="preserve"> : Complete Cost of Attendance</t>
    </r>
  </si>
  <si>
    <r>
      <rPr>
        <b/>
        <sz val="18"/>
        <color rgb="FFFF0000"/>
        <rFont val="Calibri"/>
        <family val="2"/>
        <scheme val="minor"/>
      </rPr>
      <t>STEP 3</t>
    </r>
    <r>
      <rPr>
        <b/>
        <sz val="18"/>
        <rFont val="Calibri"/>
        <family val="2"/>
        <scheme val="minor"/>
      </rPr>
      <t xml:space="preserve"> : Ensure your name, DOB &amp; student number on visa letter is accurate</t>
    </r>
  </si>
  <si>
    <t>TBC</t>
  </si>
  <si>
    <t>Signed &amp; Date</t>
  </si>
  <si>
    <t>Academic year 2021-22</t>
  </si>
  <si>
    <t>Please enter the amount (in GBP or USD, not both) of any scholarships/ grants you are receiving for 2021-2022 academic year</t>
  </si>
  <si>
    <r>
      <rPr>
        <b/>
        <sz val="18"/>
        <color rgb="FFFF0000"/>
        <rFont val="Calibri"/>
        <family val="2"/>
        <scheme val="minor"/>
      </rPr>
      <t>STEP 4</t>
    </r>
    <r>
      <rPr>
        <b/>
        <sz val="18"/>
        <rFont val="Calibri"/>
        <family val="2"/>
        <scheme val="minor"/>
      </rPr>
      <t xml:space="preserve"> : Save and send spreadsheet along with the relevant documents to usloans@rhul.ac.uk</t>
    </r>
  </si>
  <si>
    <t>For Academic Year 2021/22</t>
  </si>
  <si>
    <t>Amanda Ellis</t>
  </si>
  <si>
    <t>Federal Direct Loan Application Form for 2021/22</t>
  </si>
  <si>
    <t>Will you be in receipt of any bursaries or scholarships during the academic year 2021/22?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</si>
</sst>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F800]dddd\,\ mmmm\ dd\,\ yyyy"/>
    <numFmt numFmtId="165" formatCode="[$$-409]#,##0"/>
    <numFmt numFmtId="166" formatCode="[$$-409]#,##0.00"/>
    <numFmt numFmtId="167" formatCode="[$-809]d\ mmmm\ yyyy;@"/>
  </numFmts>
  <fonts count="29" x14ac:knownFonts="1">
    <font>
      <sz val="11"/>
      <color theme="1"/>
      <name val="Calibri"/>
      <family val="2"/>
      <scheme val="minor"/>
    </font>
    <font>
      <b/>
      <sz val="14"/>
      <name val="Arial"/>
      <family val="2"/>
    </font>
    <font>
      <sz val="10"/>
      <name val="Arial"/>
      <family val="2"/>
    </font>
    <font>
      <b/>
      <sz val="12"/>
      <name val="Arial"/>
      <family val="2"/>
    </font>
    <font>
      <b/>
      <sz val="10"/>
      <name val="Arial"/>
      <family val="2"/>
    </font>
    <font>
      <sz val="12"/>
      <name val="Arial"/>
      <family val="2"/>
    </font>
    <font>
      <sz val="11"/>
      <name val="Arial"/>
      <family val="2"/>
    </font>
    <font>
      <b/>
      <sz val="16"/>
      <name val="Arial"/>
      <family val="2"/>
    </font>
    <font>
      <sz val="10"/>
      <name val="Times New Roman"/>
      <family val="1"/>
    </font>
    <font>
      <b/>
      <sz val="18"/>
      <name val="Times New Roman"/>
      <family val="1"/>
    </font>
    <font>
      <sz val="14"/>
      <name val="Times New Roman"/>
      <family val="1"/>
    </font>
    <font>
      <b/>
      <sz val="12"/>
      <name val="Times New Roman"/>
      <family val="1"/>
    </font>
    <font>
      <sz val="12"/>
      <name val="Times New Roman"/>
      <family val="1"/>
    </font>
    <font>
      <b/>
      <i/>
      <sz val="10"/>
      <name val="Arial"/>
      <family val="2"/>
    </font>
    <font>
      <b/>
      <sz val="18"/>
      <color theme="1"/>
      <name val="Times New Roman"/>
      <family val="1"/>
    </font>
    <font>
      <i/>
      <sz val="24"/>
      <name val="Arial"/>
      <family val="2"/>
    </font>
    <font>
      <sz val="11"/>
      <color theme="1"/>
      <name val="Arial"/>
      <family val="2"/>
    </font>
    <font>
      <sz val="10"/>
      <name val="Arial"/>
      <family val="2"/>
    </font>
    <font>
      <b/>
      <u/>
      <sz val="12"/>
      <name val="Arial"/>
      <family val="2"/>
    </font>
    <font>
      <b/>
      <sz val="11"/>
      <name val="Arial"/>
      <family val="2"/>
    </font>
    <font>
      <b/>
      <sz val="11"/>
      <color theme="1"/>
      <name val="Arial"/>
      <family val="2"/>
    </font>
    <font>
      <sz val="18"/>
      <color theme="1"/>
      <name val="Calibri"/>
      <family val="2"/>
      <scheme val="minor"/>
    </font>
    <font>
      <sz val="8"/>
      <color rgb="FF000000"/>
      <name val="Segoe UI"/>
      <family val="2"/>
    </font>
    <font>
      <b/>
      <sz val="18"/>
      <color theme="1"/>
      <name val="Calibri"/>
      <family val="2"/>
      <scheme val="minor"/>
    </font>
    <font>
      <b/>
      <sz val="18"/>
      <color rgb="FFFF0000"/>
      <name val="Calibri"/>
      <family val="2"/>
      <scheme val="minor"/>
    </font>
    <font>
      <sz val="28"/>
      <color theme="1"/>
      <name val="Calibri"/>
      <family val="2"/>
      <scheme val="minor"/>
    </font>
    <font>
      <u/>
      <sz val="11"/>
      <color theme="10"/>
      <name val="Calibri"/>
      <family val="2"/>
      <scheme val="minor"/>
    </font>
    <font>
      <b/>
      <sz val="18"/>
      <color theme="10"/>
      <name val="Calibri"/>
      <family val="2"/>
      <scheme val="minor"/>
    </font>
    <font>
      <b/>
      <sz val="18"/>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rgb="FFFFFF66"/>
        <bgColor indexed="64"/>
      </patternFill>
    </fill>
    <fill>
      <patternFill patternType="solid">
        <fgColor rgb="FFFFFF99"/>
        <bgColor indexed="64"/>
      </patternFill>
    </fill>
    <fill>
      <patternFill patternType="solid">
        <fgColor theme="0"/>
        <bgColor indexed="64"/>
      </patternFill>
    </fill>
    <fill>
      <patternFill patternType="solid">
        <fgColor theme="9" tint="0.59999389629810485"/>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xf numFmtId="0" fontId="17" fillId="0" borderId="0"/>
    <xf numFmtId="43" fontId="2" fillId="0" borderId="0" applyFont="0" applyFill="0" applyBorder="0" applyAlignment="0" applyProtection="0"/>
    <xf numFmtId="0" fontId="26" fillId="0" borderId="0" applyNumberFormat="0" applyFill="0" applyBorder="0" applyAlignment="0" applyProtection="0"/>
  </cellStyleXfs>
  <cellXfs count="140">
    <xf numFmtId="0" fontId="0" fillId="0" borderId="0" xfId="0"/>
    <xf numFmtId="0" fontId="0" fillId="0" borderId="12" xfId="0" applyBorder="1"/>
    <xf numFmtId="0" fontId="0" fillId="0" borderId="12" xfId="0" applyBorder="1" applyAlignment="1">
      <alignment wrapText="1"/>
    </xf>
    <xf numFmtId="0" fontId="0" fillId="5" borderId="12" xfId="0" applyFill="1" applyBorder="1" applyProtection="1">
      <protection locked="0"/>
    </xf>
    <xf numFmtId="3" fontId="16" fillId="2" borderId="0" xfId="0" applyNumberFormat="1" applyFont="1" applyFill="1" applyProtection="1">
      <protection locked="0"/>
    </xf>
    <xf numFmtId="1" fontId="4" fillId="2" borderId="7" xfId="0" applyNumberFormat="1" applyFont="1" applyFill="1" applyBorder="1" applyProtection="1">
      <protection locked="0"/>
    </xf>
    <xf numFmtId="165" fontId="16" fillId="2" borderId="0" xfId="0" applyNumberFormat="1" applyFont="1" applyFill="1" applyBorder="1" applyProtection="1">
      <protection locked="0"/>
    </xf>
    <xf numFmtId="165" fontId="3" fillId="2" borderId="0" xfId="0" applyNumberFormat="1" applyFont="1" applyFill="1" applyBorder="1" applyProtection="1">
      <protection locked="0"/>
    </xf>
    <xf numFmtId="165" fontId="3" fillId="2" borderId="10" xfId="0" applyNumberFormat="1" applyFont="1" applyFill="1" applyBorder="1" applyProtection="1">
      <protection locked="0"/>
    </xf>
    <xf numFmtId="0" fontId="5" fillId="2" borderId="2" xfId="0" applyFont="1" applyFill="1" applyBorder="1" applyProtection="1">
      <protection locked="0"/>
    </xf>
    <xf numFmtId="0" fontId="2" fillId="2" borderId="1" xfId="0" applyFont="1" applyFill="1" applyBorder="1" applyAlignment="1" applyProtection="1">
      <alignment horizontal="left"/>
      <protection locked="0"/>
    </xf>
    <xf numFmtId="14" fontId="2" fillId="2" borderId="1" xfId="0" applyNumberFormat="1" applyFont="1" applyFill="1" applyBorder="1" applyAlignment="1" applyProtection="1">
      <alignment horizontal="left"/>
      <protection locked="0"/>
    </xf>
    <xf numFmtId="164" fontId="16" fillId="2" borderId="1" xfId="0" applyNumberFormat="1" applyFont="1" applyFill="1" applyBorder="1" applyAlignment="1" applyProtection="1">
      <alignment horizontal="left"/>
      <protection locked="0"/>
    </xf>
    <xf numFmtId="0" fontId="16" fillId="2" borderId="1" xfId="0" applyFont="1" applyFill="1" applyBorder="1" applyAlignment="1" applyProtection="1">
      <alignment horizontal="left"/>
      <protection locked="0"/>
    </xf>
    <xf numFmtId="1" fontId="2" fillId="2" borderId="3" xfId="0" applyNumberFormat="1" applyFont="1" applyFill="1" applyBorder="1" applyAlignment="1" applyProtection="1">
      <alignment horizontal="left"/>
      <protection locked="0"/>
    </xf>
    <xf numFmtId="0" fontId="0" fillId="6" borderId="0" xfId="0" applyFill="1" applyProtection="1"/>
    <xf numFmtId="0" fontId="0" fillId="6" borderId="0" xfId="0" applyFill="1" applyBorder="1" applyProtection="1"/>
    <xf numFmtId="0" fontId="0" fillId="6" borderId="12" xfId="0" applyFill="1" applyBorder="1" applyProtection="1"/>
    <xf numFmtId="0" fontId="0" fillId="6" borderId="12" xfId="0" applyFill="1" applyBorder="1" applyAlignment="1" applyProtection="1">
      <alignment wrapText="1"/>
    </xf>
    <xf numFmtId="0" fontId="14" fillId="6" borderId="0" xfId="0" applyFont="1" applyFill="1" applyAlignment="1" applyProtection="1">
      <alignment horizontal="left"/>
    </xf>
    <xf numFmtId="0" fontId="7" fillId="6" borderId="0" xfId="0" applyFont="1" applyFill="1" applyAlignment="1" applyProtection="1">
      <alignment horizontal="center"/>
    </xf>
    <xf numFmtId="0" fontId="14" fillId="6" borderId="0" xfId="0" applyFont="1" applyFill="1" applyAlignment="1" applyProtection="1">
      <alignment horizontal="left" wrapText="1"/>
    </xf>
    <xf numFmtId="49" fontId="7" fillId="6" borderId="0" xfId="0" applyNumberFormat="1" applyFont="1" applyFill="1" applyAlignment="1" applyProtection="1">
      <alignment horizontal="center"/>
    </xf>
    <xf numFmtId="14" fontId="14" fillId="6" borderId="0" xfId="0" applyNumberFormat="1" applyFont="1" applyFill="1" applyAlignment="1" applyProtection="1">
      <alignment horizontal="left"/>
    </xf>
    <xf numFmtId="49" fontId="4" fillId="6" borderId="0" xfId="0" applyNumberFormat="1" applyFont="1" applyFill="1" applyAlignment="1" applyProtection="1">
      <alignment horizontal="center"/>
    </xf>
    <xf numFmtId="0" fontId="4" fillId="6" borderId="0" xfId="0" applyFont="1" applyFill="1" applyAlignment="1" applyProtection="1">
      <alignment horizontal="center"/>
    </xf>
    <xf numFmtId="0" fontId="8" fillId="6" borderId="0" xfId="0" applyFont="1" applyFill="1" applyProtection="1"/>
    <xf numFmtId="0" fontId="9" fillId="6" borderId="0" xfId="0" applyFont="1" applyFill="1" applyAlignment="1" applyProtection="1">
      <alignment horizontal="left"/>
    </xf>
    <xf numFmtId="0" fontId="10" fillId="6" borderId="0" xfId="0" applyFont="1" applyFill="1" applyProtection="1"/>
    <xf numFmtId="0" fontId="11" fillId="6" borderId="12" xfId="0" applyFont="1" applyFill="1" applyBorder="1" applyAlignment="1" applyProtection="1">
      <alignment horizontal="center" vertical="top" wrapText="1"/>
    </xf>
    <xf numFmtId="0" fontId="3" fillId="6" borderId="12" xfId="0" applyFont="1" applyFill="1" applyBorder="1" applyAlignment="1" applyProtection="1">
      <alignment horizontal="center"/>
    </xf>
    <xf numFmtId="0" fontId="3" fillId="6" borderId="0" xfId="0" applyFont="1" applyFill="1" applyBorder="1" applyAlignment="1" applyProtection="1">
      <alignment horizontal="center"/>
    </xf>
    <xf numFmtId="0" fontId="3" fillId="6" borderId="0" xfId="0" applyFont="1" applyFill="1" applyProtection="1"/>
    <xf numFmtId="167" fontId="3" fillId="6" borderId="12" xfId="0" applyNumberFormat="1" applyFont="1" applyFill="1" applyBorder="1" applyAlignment="1" applyProtection="1">
      <alignment horizontal="center"/>
    </xf>
    <xf numFmtId="167" fontId="3" fillId="6" borderId="0" xfId="0" applyNumberFormat="1" applyFont="1" applyFill="1" applyBorder="1" applyAlignment="1" applyProtection="1">
      <alignment horizontal="center"/>
    </xf>
    <xf numFmtId="0" fontId="12" fillId="6" borderId="0" xfId="0" applyFont="1" applyFill="1" applyProtection="1"/>
    <xf numFmtId="0" fontId="5" fillId="6" borderId="0" xfId="0" applyFont="1" applyFill="1" applyProtection="1"/>
    <xf numFmtId="0" fontId="12" fillId="6" borderId="0" xfId="0" applyNumberFormat="1" applyFont="1" applyFill="1" applyProtection="1"/>
    <xf numFmtId="164" fontId="3" fillId="6" borderId="12" xfId="0" applyNumberFormat="1" applyFont="1" applyFill="1" applyBorder="1" applyAlignment="1" applyProtection="1">
      <alignment horizontal="center"/>
    </xf>
    <xf numFmtId="164" fontId="3" fillId="6" borderId="0" xfId="0" applyNumberFormat="1" applyFont="1" applyFill="1" applyBorder="1" applyAlignment="1" applyProtection="1">
      <alignment horizontal="center"/>
    </xf>
    <xf numFmtId="0" fontId="11" fillId="6" borderId="0" xfId="0" applyFont="1" applyFill="1" applyProtection="1"/>
    <xf numFmtId="0" fontId="11" fillId="6" borderId="12" xfId="0" applyNumberFormat="1" applyFont="1" applyFill="1" applyBorder="1" applyAlignment="1" applyProtection="1">
      <alignment horizontal="center"/>
    </xf>
    <xf numFmtId="0" fontId="11" fillId="6" borderId="0" xfId="0" applyNumberFormat="1" applyFont="1" applyFill="1" applyBorder="1" applyAlignment="1" applyProtection="1">
      <alignment horizontal="center"/>
    </xf>
    <xf numFmtId="166" fontId="3" fillId="6" borderId="12" xfId="0" applyNumberFormat="1" applyFont="1" applyFill="1" applyBorder="1" applyAlignment="1" applyProtection="1">
      <alignment horizontal="center"/>
      <protection locked="0"/>
    </xf>
    <xf numFmtId="166" fontId="3" fillId="6" borderId="0" xfId="0" applyNumberFormat="1" applyFont="1" applyFill="1" applyBorder="1" applyAlignment="1" applyProtection="1">
      <alignment horizontal="center"/>
    </xf>
    <xf numFmtId="0" fontId="11" fillId="6" borderId="13" xfId="0" applyFont="1" applyFill="1" applyBorder="1" applyAlignment="1" applyProtection="1">
      <alignment horizontal="center" vertical="top" wrapText="1"/>
    </xf>
    <xf numFmtId="0" fontId="0" fillId="6" borderId="0" xfId="0" applyNumberFormat="1" applyFill="1" applyProtection="1"/>
    <xf numFmtId="0" fontId="0" fillId="6" borderId="12" xfId="0" applyNumberFormat="1" applyFill="1" applyBorder="1" applyProtection="1"/>
    <xf numFmtId="0" fontId="20" fillId="6" borderId="12" xfId="0" applyFont="1" applyFill="1" applyBorder="1" applyProtection="1"/>
    <xf numFmtId="166" fontId="19" fillId="6" borderId="12" xfId="0" applyNumberFormat="1" applyFont="1" applyFill="1" applyBorder="1" applyAlignment="1" applyProtection="1">
      <alignment horizontal="center"/>
    </xf>
    <xf numFmtId="0" fontId="3" fillId="6" borderId="12" xfId="0" applyFont="1" applyFill="1" applyBorder="1" applyProtection="1">
      <protection locked="0"/>
    </xf>
    <xf numFmtId="166" fontId="3" fillId="6" borderId="12" xfId="0" applyNumberFormat="1" applyFont="1" applyFill="1" applyBorder="1" applyProtection="1"/>
    <xf numFmtId="0" fontId="3" fillId="6" borderId="13" xfId="0" applyFont="1" applyFill="1" applyBorder="1" applyAlignment="1" applyProtection="1">
      <alignment horizontal="center"/>
    </xf>
    <xf numFmtId="0" fontId="11" fillId="6" borderId="0" xfId="0" applyFont="1" applyFill="1" applyBorder="1" applyAlignment="1" applyProtection="1">
      <alignment horizontal="center" vertical="top" wrapText="1"/>
    </xf>
    <xf numFmtId="167" fontId="12" fillId="6" borderId="0" xfId="0" applyNumberFormat="1" applyFont="1" applyFill="1" applyAlignment="1" applyProtection="1">
      <alignment horizontal="left"/>
    </xf>
    <xf numFmtId="0" fontId="0" fillId="0" borderId="12" xfId="0" applyFill="1" applyBorder="1" applyAlignment="1">
      <alignment horizontal="center"/>
    </xf>
    <xf numFmtId="0" fontId="0" fillId="7" borderId="0" xfId="0" applyFill="1" applyProtection="1"/>
    <xf numFmtId="165" fontId="0" fillId="4" borderId="12" xfId="0" applyNumberFormat="1" applyFill="1" applyBorder="1" applyProtection="1">
      <protection locked="0"/>
    </xf>
    <xf numFmtId="0" fontId="1" fillId="0" borderId="0" xfId="0" applyFont="1" applyProtection="1"/>
    <xf numFmtId="0" fontId="16" fillId="0" borderId="0" xfId="0" applyFont="1" applyProtection="1"/>
    <xf numFmtId="0" fontId="3" fillId="0" borderId="0" xfId="0" applyFont="1" applyAlignment="1" applyProtection="1">
      <alignment horizontal="center" wrapText="1"/>
    </xf>
    <xf numFmtId="0" fontId="2" fillId="0" borderId="0" xfId="0" applyFont="1" applyAlignment="1" applyProtection="1">
      <alignment wrapText="1"/>
    </xf>
    <xf numFmtId="164" fontId="16" fillId="0" borderId="0" xfId="0" applyNumberFormat="1" applyFont="1" applyProtection="1"/>
    <xf numFmtId="0" fontId="3" fillId="0" borderId="0" xfId="0" applyFont="1" applyAlignment="1" applyProtection="1">
      <alignment horizontal="center"/>
    </xf>
    <xf numFmtId="0" fontId="16" fillId="0" borderId="0" xfId="0" applyFont="1" applyAlignment="1" applyProtection="1">
      <alignment horizontal="center"/>
    </xf>
    <xf numFmtId="165" fontId="16" fillId="0" borderId="0" xfId="0" applyNumberFormat="1" applyFont="1" applyProtection="1"/>
    <xf numFmtId="3" fontId="16" fillId="0" borderId="0" xfId="0" applyNumberFormat="1" applyFont="1" applyFill="1" applyProtection="1"/>
    <xf numFmtId="0" fontId="5" fillId="0" borderId="0" xfId="0" applyFont="1" applyProtection="1"/>
    <xf numFmtId="0" fontId="13" fillId="0" borderId="2" xfId="0" applyFont="1" applyFill="1" applyBorder="1" applyProtection="1"/>
    <xf numFmtId="165" fontId="16" fillId="0" borderId="0" xfId="0" applyNumberFormat="1" applyFont="1" applyFill="1" applyAlignment="1" applyProtection="1">
      <alignment horizontal="right"/>
    </xf>
    <xf numFmtId="0" fontId="4" fillId="3" borderId="1" xfId="0" applyFont="1" applyFill="1" applyBorder="1" applyProtection="1"/>
    <xf numFmtId="2" fontId="4" fillId="3" borderId="2" xfId="0" applyNumberFormat="1" applyFont="1" applyFill="1" applyBorder="1" applyProtection="1"/>
    <xf numFmtId="0" fontId="16" fillId="0" borderId="0" xfId="0" applyFont="1" applyFill="1" applyProtection="1"/>
    <xf numFmtId="0" fontId="3" fillId="3" borderId="0" xfId="0" applyFont="1" applyFill="1" applyAlignment="1" applyProtection="1">
      <alignment horizontal="right"/>
    </xf>
    <xf numFmtId="165" fontId="3" fillId="3" borderId="0" xfId="0" applyNumberFormat="1" applyFont="1" applyFill="1" applyProtection="1"/>
    <xf numFmtId="0" fontId="16" fillId="3" borderId="3" xfId="0" applyFont="1" applyFill="1" applyBorder="1" applyAlignment="1" applyProtection="1">
      <alignment wrapText="1"/>
    </xf>
    <xf numFmtId="0" fontId="3" fillId="3" borderId="4" xfId="0" applyFont="1" applyFill="1" applyBorder="1" applyAlignment="1" applyProtection="1">
      <alignment horizontal="right" wrapText="1"/>
    </xf>
    <xf numFmtId="0" fontId="3" fillId="3" borderId="5" xfId="0" applyFont="1" applyFill="1" applyBorder="1" applyAlignment="1" applyProtection="1">
      <alignment horizontal="right" wrapText="1"/>
    </xf>
    <xf numFmtId="0" fontId="3" fillId="3" borderId="6" xfId="0" applyFont="1" applyFill="1" applyBorder="1" applyAlignment="1" applyProtection="1">
      <alignment wrapText="1"/>
    </xf>
    <xf numFmtId="0" fontId="13" fillId="0" borderId="5" xfId="0" applyFont="1" applyFill="1" applyBorder="1" applyProtection="1"/>
    <xf numFmtId="0" fontId="3" fillId="3" borderId="1" xfId="0" applyFont="1" applyFill="1" applyBorder="1" applyAlignment="1" applyProtection="1">
      <alignment horizontal="center" wrapText="1"/>
    </xf>
    <xf numFmtId="0" fontId="3" fillId="3" borderId="8" xfId="0" applyFont="1" applyFill="1" applyBorder="1" applyAlignment="1" applyProtection="1">
      <alignment horizontal="center" wrapText="1"/>
    </xf>
    <xf numFmtId="0" fontId="3" fillId="3" borderId="2" xfId="0" applyFont="1" applyFill="1" applyBorder="1" applyAlignment="1" applyProtection="1">
      <alignment horizontal="center" wrapText="1"/>
    </xf>
    <xf numFmtId="0" fontId="16" fillId="0" borderId="0" xfId="0" applyFont="1" applyAlignment="1" applyProtection="1">
      <alignment wrapText="1"/>
    </xf>
    <xf numFmtId="0" fontId="16" fillId="0" borderId="9" xfId="0" applyFont="1" applyBorder="1" applyProtection="1"/>
    <xf numFmtId="165" fontId="2" fillId="0" borderId="0" xfId="0" applyNumberFormat="1" applyFont="1" applyBorder="1" applyProtection="1"/>
    <xf numFmtId="165" fontId="16" fillId="0" borderId="10" xfId="0" applyNumberFormat="1" applyFont="1" applyBorder="1" applyProtection="1"/>
    <xf numFmtId="0" fontId="16" fillId="0" borderId="9" xfId="0" applyFont="1" applyFill="1" applyBorder="1" applyAlignment="1" applyProtection="1">
      <alignment wrapText="1"/>
    </xf>
    <xf numFmtId="165" fontId="6" fillId="0" borderId="0" xfId="0" applyNumberFormat="1" applyFont="1" applyFill="1" applyBorder="1" applyProtection="1"/>
    <xf numFmtId="165" fontId="16" fillId="0" borderId="10" xfId="0" applyNumberFormat="1" applyFont="1" applyFill="1" applyBorder="1" applyProtection="1"/>
    <xf numFmtId="165" fontId="16" fillId="0" borderId="0" xfId="0" applyNumberFormat="1" applyFont="1" applyFill="1" applyProtection="1"/>
    <xf numFmtId="165" fontId="16" fillId="0" borderId="0" xfId="0" applyNumberFormat="1" applyFont="1" applyBorder="1" applyProtection="1"/>
    <xf numFmtId="0" fontId="1" fillId="0" borderId="12" xfId="0" applyFont="1" applyFill="1" applyBorder="1" applyProtection="1"/>
    <xf numFmtId="165" fontId="1" fillId="0" borderId="12" xfId="0" applyNumberFormat="1" applyFont="1" applyFill="1" applyBorder="1" applyProtection="1"/>
    <xf numFmtId="165" fontId="1" fillId="0" borderId="0" xfId="0" applyNumberFormat="1" applyFont="1" applyFill="1" applyBorder="1" applyProtection="1"/>
    <xf numFmtId="0" fontId="16" fillId="0" borderId="0" xfId="0" applyFont="1" applyFill="1" applyBorder="1" applyProtection="1"/>
    <xf numFmtId="165" fontId="1" fillId="0" borderId="0" xfId="0" applyNumberFormat="1" applyFont="1" applyAlignment="1" applyProtection="1">
      <alignment horizontal="right"/>
    </xf>
    <xf numFmtId="165" fontId="1" fillId="0" borderId="0" xfId="0" applyNumberFormat="1" applyFont="1" applyProtection="1"/>
    <xf numFmtId="165" fontId="16" fillId="3" borderId="3" xfId="0" applyNumberFormat="1" applyFont="1" applyFill="1" applyBorder="1" applyProtection="1"/>
    <xf numFmtId="166" fontId="5" fillId="0" borderId="0" xfId="0" applyNumberFormat="1" applyFont="1" applyProtection="1"/>
    <xf numFmtId="0" fontId="3" fillId="3" borderId="9" xfId="0" applyFont="1" applyFill="1" applyBorder="1" applyAlignment="1" applyProtection="1">
      <alignment wrapText="1"/>
    </xf>
    <xf numFmtId="166" fontId="16" fillId="0" borderId="0" xfId="0" applyNumberFormat="1" applyFont="1" applyProtection="1"/>
    <xf numFmtId="166" fontId="3" fillId="3" borderId="0" xfId="0" applyNumberFormat="1" applyFont="1" applyFill="1" applyBorder="1" applyProtection="1"/>
    <xf numFmtId="165" fontId="3" fillId="3" borderId="10" xfId="0" applyNumberFormat="1" applyFont="1" applyFill="1" applyBorder="1" applyProtection="1"/>
    <xf numFmtId="166" fontId="16" fillId="0" borderId="0" xfId="0" applyNumberFormat="1" applyFont="1" applyFill="1" applyProtection="1"/>
    <xf numFmtId="0" fontId="3" fillId="3" borderId="6" xfId="0" applyFont="1" applyFill="1" applyBorder="1" applyProtection="1"/>
    <xf numFmtId="0" fontId="3" fillId="3" borderId="7" xfId="0" applyFont="1" applyFill="1" applyBorder="1" applyProtection="1"/>
    <xf numFmtId="165" fontId="3" fillId="3" borderId="11" xfId="0" applyNumberFormat="1" applyFont="1" applyFill="1" applyBorder="1" applyProtection="1"/>
    <xf numFmtId="0" fontId="3" fillId="3" borderId="1" xfId="0" applyFont="1" applyFill="1" applyBorder="1" applyAlignment="1" applyProtection="1"/>
    <xf numFmtId="0" fontId="6" fillId="3" borderId="2" xfId="0" applyFont="1" applyFill="1" applyBorder="1" applyAlignment="1" applyProtection="1"/>
    <xf numFmtId="0" fontId="3" fillId="0" borderId="0" xfId="0" applyFont="1" applyFill="1" applyBorder="1" applyAlignment="1" applyProtection="1"/>
    <xf numFmtId="0" fontId="3" fillId="0" borderId="0" xfId="0" applyFont="1" applyFill="1" applyBorder="1" applyProtection="1"/>
    <xf numFmtId="0" fontId="2" fillId="0" borderId="0" xfId="0" applyFont="1" applyFill="1" applyBorder="1" applyAlignment="1" applyProtection="1"/>
    <xf numFmtId="0" fontId="2" fillId="0" borderId="0" xfId="0" applyFont="1" applyAlignment="1" applyProtection="1">
      <alignment horizontal="center" wrapText="1"/>
    </xf>
    <xf numFmtId="0" fontId="4" fillId="0" borderId="0" xfId="0" applyFont="1" applyProtection="1"/>
    <xf numFmtId="0" fontId="6" fillId="0" borderId="0" xfId="0" applyFont="1" applyProtection="1"/>
    <xf numFmtId="0" fontId="27" fillId="6" borderId="3" xfId="3" applyFont="1" applyFill="1" applyBorder="1" applyAlignment="1" applyProtection="1">
      <alignment horizontal="left" vertical="top" wrapText="1"/>
    </xf>
    <xf numFmtId="0" fontId="27" fillId="6" borderId="4" xfId="3" applyFont="1" applyFill="1" applyBorder="1" applyAlignment="1" applyProtection="1">
      <alignment horizontal="left" vertical="top" wrapText="1"/>
    </xf>
    <xf numFmtId="0" fontId="27" fillId="6" borderId="5" xfId="3" applyFont="1" applyFill="1" applyBorder="1" applyAlignment="1" applyProtection="1">
      <alignment horizontal="left" vertical="top" wrapText="1"/>
    </xf>
    <xf numFmtId="0" fontId="27" fillId="6" borderId="9" xfId="3" applyFont="1" applyFill="1" applyBorder="1" applyAlignment="1" applyProtection="1">
      <alignment horizontal="left" vertical="top" wrapText="1"/>
    </xf>
    <xf numFmtId="0" fontId="27" fillId="6" borderId="0" xfId="3" applyFont="1" applyFill="1" applyBorder="1" applyAlignment="1" applyProtection="1">
      <alignment horizontal="left" vertical="top" wrapText="1"/>
    </xf>
    <xf numFmtId="0" fontId="27" fillId="6" borderId="10" xfId="3" applyFont="1" applyFill="1" applyBorder="1" applyAlignment="1" applyProtection="1">
      <alignment horizontal="left" vertical="top" wrapText="1"/>
    </xf>
    <xf numFmtId="0" fontId="27" fillId="6" borderId="6" xfId="3" applyFont="1" applyFill="1" applyBorder="1" applyAlignment="1" applyProtection="1">
      <alignment horizontal="left" vertical="top" wrapText="1"/>
    </xf>
    <xf numFmtId="0" fontId="27" fillId="6" borderId="7" xfId="3" applyFont="1" applyFill="1" applyBorder="1" applyAlignment="1" applyProtection="1">
      <alignment horizontal="left" vertical="top" wrapText="1"/>
    </xf>
    <xf numFmtId="0" fontId="27" fillId="6" borderId="11" xfId="3" applyFont="1" applyFill="1" applyBorder="1" applyAlignment="1" applyProtection="1">
      <alignment horizontal="left" vertical="top" wrapText="1"/>
    </xf>
    <xf numFmtId="0" fontId="25" fillId="6" borderId="12" xfId="0" applyFont="1" applyFill="1" applyBorder="1" applyAlignment="1" applyProtection="1">
      <alignment horizontal="center"/>
    </xf>
    <xf numFmtId="0" fontId="23" fillId="0" borderId="12" xfId="0" applyFont="1" applyBorder="1" applyAlignment="1" applyProtection="1">
      <alignment horizontal="left" vertical="top" wrapText="1"/>
    </xf>
    <xf numFmtId="0" fontId="0" fillId="3" borderId="12" xfId="0" applyFill="1" applyBorder="1" applyAlignment="1" applyProtection="1">
      <alignment horizontal="center"/>
    </xf>
    <xf numFmtId="0" fontId="21" fillId="6" borderId="0" xfId="0" applyFont="1" applyFill="1" applyAlignment="1" applyProtection="1">
      <alignment horizontal="left"/>
    </xf>
    <xf numFmtId="0" fontId="15" fillId="2" borderId="0" xfId="0" applyFont="1" applyFill="1" applyAlignment="1" applyProtection="1">
      <alignment horizontal="center" vertical="center"/>
    </xf>
    <xf numFmtId="0" fontId="0" fillId="4" borderId="1" xfId="0" applyFill="1" applyBorder="1" applyAlignment="1" applyProtection="1">
      <alignment horizontal="center"/>
      <protection locked="0"/>
    </xf>
    <xf numFmtId="0" fontId="0" fillId="4" borderId="2" xfId="0" applyFill="1" applyBorder="1" applyAlignment="1" applyProtection="1">
      <alignment horizontal="center"/>
      <protection locked="0"/>
    </xf>
    <xf numFmtId="165" fontId="0" fillId="4" borderId="1" xfId="0" applyNumberFormat="1" applyFill="1" applyBorder="1" applyAlignment="1" applyProtection="1">
      <alignment horizontal="center"/>
      <protection locked="0"/>
    </xf>
    <xf numFmtId="165" fontId="0" fillId="4" borderId="2" xfId="0" applyNumberFormat="1" applyFill="1" applyBorder="1" applyAlignment="1" applyProtection="1">
      <alignment horizontal="center"/>
      <protection locked="0"/>
    </xf>
    <xf numFmtId="0" fontId="0" fillId="4" borderId="1"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3" borderId="9" xfId="0" applyFill="1" applyBorder="1" applyAlignment="1">
      <alignment horizontal="center"/>
    </xf>
    <xf numFmtId="0" fontId="0" fillId="3" borderId="0"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cellXfs>
  <cellStyles count="4">
    <cellStyle name="Comma 2" xfId="2"/>
    <cellStyle name="Hyperlink" xfId="3" builtinId="8"/>
    <cellStyle name="Normal" xfId="0" builtinId="0"/>
    <cellStyle name="Normal 2" xfId="1"/>
  </cellStyles>
  <dxfs count="9">
    <dxf>
      <font>
        <strike val="0"/>
        <outline val="0"/>
        <shadow val="0"/>
        <u val="none"/>
        <vertAlign val="baseline"/>
        <name val="Arial"/>
        <scheme val="none"/>
      </font>
      <border>
        <left style="thin">
          <color indexed="64"/>
        </left>
      </border>
      <protection locked="0" hidden="0"/>
    </dxf>
    <dxf>
      <font>
        <b val="0"/>
        <i val="0"/>
        <strike val="0"/>
        <condense val="0"/>
        <extend val="0"/>
        <outline val="0"/>
        <shadow val="0"/>
        <u val="none"/>
        <vertAlign val="baseline"/>
        <sz val="10"/>
        <color auto="1"/>
        <name val="Arial"/>
        <scheme val="none"/>
      </font>
      <fill>
        <patternFill patternType="solid">
          <fgColor indexed="64"/>
          <bgColor rgb="FFFFFF00"/>
        </patternFill>
      </fill>
      <alignment horizontal="left" vertical="bottom" textRotation="0" wrapText="0" indent="0" justifyLastLine="0" shrinkToFit="0" readingOrder="0"/>
      <border diagonalUp="0" diagonalDown="0" outline="0">
        <left style="thin">
          <color indexed="64"/>
        </left>
        <right/>
        <top/>
        <bottom style="thin">
          <color indexed="64"/>
        </bottom>
      </border>
    </dxf>
    <dxf>
      <font>
        <b/>
        <i/>
        <strike val="0"/>
        <condense val="0"/>
        <extend val="0"/>
        <outline val="0"/>
        <shadow val="0"/>
        <u val="none"/>
        <vertAlign val="baseline"/>
        <sz val="10"/>
        <color auto="1"/>
        <name val="Arial"/>
        <scheme val="none"/>
      </font>
      <fill>
        <patternFill patternType="none">
          <fgColor indexed="64"/>
          <bgColor auto="1"/>
        </patternFill>
      </fill>
      <border diagonalUp="0" diagonalDown="0">
        <left/>
        <right style="thin">
          <color indexed="64"/>
        </right>
        <top style="thin">
          <color indexed="64"/>
        </top>
        <bottom style="thin">
          <color indexed="64"/>
        </bottom>
      </border>
      <protection locked="1" hidden="0"/>
    </dxf>
    <dxf>
      <font>
        <b/>
        <i/>
        <strike val="0"/>
        <condense val="0"/>
        <extend val="0"/>
        <outline val="0"/>
        <shadow val="0"/>
        <u val="none"/>
        <vertAlign val="baseline"/>
        <sz val="10"/>
        <color auto="1"/>
        <name val="Arial"/>
        <scheme val="none"/>
      </font>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protection locked="1" hidden="0"/>
    </dxf>
    <dxf>
      <border outline="0">
        <bottom style="thin">
          <color indexed="64"/>
        </bottom>
      </border>
    </dxf>
    <dxf>
      <font>
        <strike val="0"/>
        <outline val="0"/>
        <shadow val="0"/>
        <u val="none"/>
        <vertAlign val="baseline"/>
        <name val="Arial"/>
        <scheme val="none"/>
      </font>
      <protection locked="1" hidden="0"/>
    </dxf>
  </dxfs>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609578</xdr:colOff>
      <xdr:row>4</xdr:row>
      <xdr:rowOff>130689</xdr:rowOff>
    </xdr:from>
    <xdr:to>
      <xdr:col>14</xdr:col>
      <xdr:colOff>9526</xdr:colOff>
      <xdr:row>12</xdr:row>
      <xdr:rowOff>133845</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378" y="892689"/>
          <a:ext cx="3057548" cy="15271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12</xdr:row>
          <xdr:rowOff>171450</xdr:rowOff>
        </xdr:from>
        <xdr:to>
          <xdr:col>1</xdr:col>
          <xdr:colOff>2362200</xdr:colOff>
          <xdr:row>13</xdr:row>
          <xdr:rowOff>184150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Entrance Counselling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171450</xdr:rowOff>
        </xdr:from>
        <xdr:to>
          <xdr:col>1</xdr:col>
          <xdr:colOff>2362200</xdr:colOff>
          <xdr:row>14</xdr:row>
          <xdr:rowOff>184150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Stafford MPN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171450</xdr:rowOff>
        </xdr:from>
        <xdr:to>
          <xdr:col>1</xdr:col>
          <xdr:colOff>2362200</xdr:colOff>
          <xdr:row>15</xdr:row>
          <xdr:rowOff>184150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PLUS MPN PDF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171450</xdr:rowOff>
        </xdr:from>
        <xdr:to>
          <xdr:col>1</xdr:col>
          <xdr:colOff>2362200</xdr:colOff>
          <xdr:row>16</xdr:row>
          <xdr:rowOff>184150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PLUS Credit Check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171450</xdr:rowOff>
        </xdr:from>
        <xdr:to>
          <xdr:col>1</xdr:col>
          <xdr:colOff>2362200</xdr:colOff>
          <xdr:row>17</xdr:row>
          <xdr:rowOff>184150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Evidence of Selective Service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19</xdr:row>
          <xdr:rowOff>571500</xdr:rowOff>
        </xdr:from>
        <xdr:to>
          <xdr:col>1</xdr:col>
          <xdr:colOff>1917700</xdr:colOff>
          <xdr:row>19</xdr:row>
          <xdr:rowOff>781050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20</xdr:row>
          <xdr:rowOff>895350</xdr:rowOff>
        </xdr:from>
        <xdr:to>
          <xdr:col>1</xdr:col>
          <xdr:colOff>1917700</xdr:colOff>
          <xdr:row>20</xdr:row>
          <xdr:rowOff>1104900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1685924</xdr:colOff>
      <xdr:row>0</xdr:row>
      <xdr:rowOff>0</xdr:rowOff>
    </xdr:from>
    <xdr:to>
      <xdr:col>5</xdr:col>
      <xdr:colOff>4481</xdr:colOff>
      <xdr:row>4</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3799" y="0"/>
          <a:ext cx="2307151" cy="11549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514350</xdr:colOff>
          <xdr:row>6</xdr:row>
          <xdr:rowOff>114300</xdr:rowOff>
        </xdr:from>
        <xdr:to>
          <xdr:col>1</xdr:col>
          <xdr:colOff>1327150</xdr:colOff>
          <xdr:row>6</xdr:row>
          <xdr:rowOff>323850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xdr:row>
          <xdr:rowOff>114300</xdr:rowOff>
        </xdr:from>
        <xdr:to>
          <xdr:col>1</xdr:col>
          <xdr:colOff>1327150</xdr:colOff>
          <xdr:row>7</xdr:row>
          <xdr:rowOff>323850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xdr:row>
          <xdr:rowOff>114300</xdr:rowOff>
        </xdr:from>
        <xdr:to>
          <xdr:col>1</xdr:col>
          <xdr:colOff>1327150</xdr:colOff>
          <xdr:row>8</xdr:row>
          <xdr:rowOff>323850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9</xdr:row>
          <xdr:rowOff>114300</xdr:rowOff>
        </xdr:from>
        <xdr:to>
          <xdr:col>1</xdr:col>
          <xdr:colOff>1327150</xdr:colOff>
          <xdr:row>9</xdr:row>
          <xdr:rowOff>323850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10</xdr:row>
          <xdr:rowOff>114300</xdr:rowOff>
        </xdr:from>
        <xdr:to>
          <xdr:col>1</xdr:col>
          <xdr:colOff>1327150</xdr:colOff>
          <xdr:row>10</xdr:row>
          <xdr:rowOff>323850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11</xdr:row>
          <xdr:rowOff>114300</xdr:rowOff>
        </xdr:from>
        <xdr:to>
          <xdr:col>1</xdr:col>
          <xdr:colOff>1327150</xdr:colOff>
          <xdr:row>11</xdr:row>
          <xdr:rowOff>323850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12</xdr:row>
          <xdr:rowOff>114300</xdr:rowOff>
        </xdr:from>
        <xdr:to>
          <xdr:col>1</xdr:col>
          <xdr:colOff>1327150</xdr:colOff>
          <xdr:row>12</xdr:row>
          <xdr:rowOff>323850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Table1" displayName="Table1" ref="D15:E23" headerRowCount="0" totalsRowShown="0" headerRowDxfId="8" dataDxfId="6" headerRowBorderDxfId="7" tableBorderDxfId="5" totalsRowBorderDxfId="4">
  <tableColumns count="2">
    <tableColumn id="1" name="Column1" headerRowDxfId="3" dataDxfId="2"/>
    <tableColumn id="2" name="Column2"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ctrlProp" Target="../ctrlProps/ctrlProp8.xml"/><Relationship Id="rId7" Type="http://schemas.openxmlformats.org/officeDocument/2006/relationships/ctrlProp" Target="../ctrlProps/ctrlProp12.xml"/><Relationship Id="rId2" Type="http://schemas.openxmlformats.org/officeDocument/2006/relationships/vmlDrawing" Target="../drawings/vmlDrawing2.vml"/><Relationship Id="rId1" Type="http://schemas.openxmlformats.org/officeDocument/2006/relationships/drawing" Target="../drawings/drawing4.xml"/><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28"/>
  <sheetViews>
    <sheetView tabSelected="1" workbookViewId="0">
      <selection activeCell="I25" sqref="I25"/>
    </sheetView>
  </sheetViews>
  <sheetFormatPr defaultColWidth="9.1796875" defaultRowHeight="14.5" x14ac:dyDescent="0.35"/>
  <cols>
    <col min="1" max="4" width="9.1796875" style="56"/>
    <col min="5" max="5" width="12.7265625" style="56" customWidth="1"/>
    <col min="6" max="16384" width="9.1796875" style="56"/>
  </cols>
  <sheetData>
    <row r="3" spans="2:14" ht="15" customHeight="1" x14ac:dyDescent="0.35">
      <c r="B3" s="125" t="s">
        <v>109</v>
      </c>
      <c r="C3" s="125"/>
      <c r="D3" s="125"/>
      <c r="E3" s="125"/>
      <c r="F3" s="125"/>
      <c r="G3" s="125"/>
      <c r="H3" s="125"/>
      <c r="I3" s="125"/>
      <c r="J3" s="125"/>
      <c r="K3" s="125"/>
      <c r="L3" s="125"/>
      <c r="M3" s="125"/>
      <c r="N3" s="125"/>
    </row>
    <row r="4" spans="2:14" ht="15" customHeight="1" x14ac:dyDescent="0.35">
      <c r="B4" s="125"/>
      <c r="C4" s="125"/>
      <c r="D4" s="125"/>
      <c r="E4" s="125"/>
      <c r="F4" s="125"/>
      <c r="G4" s="125"/>
      <c r="H4" s="125"/>
      <c r="I4" s="125"/>
      <c r="J4" s="125"/>
      <c r="K4" s="125"/>
      <c r="L4" s="125"/>
      <c r="M4" s="125"/>
      <c r="N4" s="125"/>
    </row>
    <row r="6" spans="2:14" x14ac:dyDescent="0.35">
      <c r="B6" s="116" t="s">
        <v>110</v>
      </c>
      <c r="C6" s="117"/>
      <c r="D6" s="117"/>
      <c r="E6" s="118"/>
    </row>
    <row r="7" spans="2:14" x14ac:dyDescent="0.35">
      <c r="B7" s="119"/>
      <c r="C7" s="120"/>
      <c r="D7" s="120"/>
      <c r="E7" s="121"/>
    </row>
    <row r="8" spans="2:14" x14ac:dyDescent="0.35">
      <c r="B8" s="119"/>
      <c r="C8" s="120"/>
      <c r="D8" s="120"/>
      <c r="E8" s="121"/>
    </row>
    <row r="9" spans="2:14" x14ac:dyDescent="0.35">
      <c r="B9" s="119"/>
      <c r="C9" s="120"/>
      <c r="D9" s="120"/>
      <c r="E9" s="121"/>
    </row>
    <row r="10" spans="2:14" x14ac:dyDescent="0.35">
      <c r="B10" s="122"/>
      <c r="C10" s="123"/>
      <c r="D10" s="123"/>
      <c r="E10" s="124"/>
    </row>
    <row r="12" spans="2:14" x14ac:dyDescent="0.35">
      <c r="B12" s="116" t="s">
        <v>111</v>
      </c>
      <c r="C12" s="117"/>
      <c r="D12" s="117"/>
      <c r="E12" s="118"/>
    </row>
    <row r="13" spans="2:14" x14ac:dyDescent="0.35">
      <c r="B13" s="119"/>
      <c r="C13" s="120"/>
      <c r="D13" s="120"/>
      <c r="E13" s="121"/>
    </row>
    <row r="14" spans="2:14" x14ac:dyDescent="0.35">
      <c r="B14" s="119"/>
      <c r="C14" s="120"/>
      <c r="D14" s="120"/>
      <c r="E14" s="121"/>
    </row>
    <row r="15" spans="2:14" x14ac:dyDescent="0.35">
      <c r="B15" s="119"/>
      <c r="C15" s="120"/>
      <c r="D15" s="120"/>
      <c r="E15" s="121"/>
    </row>
    <row r="16" spans="2:14" x14ac:dyDescent="0.35">
      <c r="B16" s="122"/>
      <c r="C16" s="123"/>
      <c r="D16" s="123"/>
      <c r="E16" s="124"/>
    </row>
    <row r="18" spans="2:5" x14ac:dyDescent="0.35">
      <c r="B18" s="116" t="s">
        <v>112</v>
      </c>
      <c r="C18" s="117"/>
      <c r="D18" s="117"/>
      <c r="E18" s="118"/>
    </row>
    <row r="19" spans="2:5" x14ac:dyDescent="0.35">
      <c r="B19" s="119"/>
      <c r="C19" s="120"/>
      <c r="D19" s="120"/>
      <c r="E19" s="121"/>
    </row>
    <row r="20" spans="2:5" x14ac:dyDescent="0.35">
      <c r="B20" s="119"/>
      <c r="C20" s="120"/>
      <c r="D20" s="120"/>
      <c r="E20" s="121"/>
    </row>
    <row r="21" spans="2:5" x14ac:dyDescent="0.35">
      <c r="B21" s="119"/>
      <c r="C21" s="120"/>
      <c r="D21" s="120"/>
      <c r="E21" s="121"/>
    </row>
    <row r="22" spans="2:5" ht="39" customHeight="1" x14ac:dyDescent="0.35">
      <c r="B22" s="122"/>
      <c r="C22" s="123"/>
      <c r="D22" s="123"/>
      <c r="E22" s="124"/>
    </row>
    <row r="24" spans="2:5" x14ac:dyDescent="0.35">
      <c r="B24" s="126" t="s">
        <v>117</v>
      </c>
      <c r="C24" s="126"/>
      <c r="D24" s="126"/>
      <c r="E24" s="126"/>
    </row>
    <row r="25" spans="2:5" x14ac:dyDescent="0.35">
      <c r="B25" s="126"/>
      <c r="C25" s="126"/>
      <c r="D25" s="126"/>
      <c r="E25" s="126"/>
    </row>
    <row r="26" spans="2:5" x14ac:dyDescent="0.35">
      <c r="B26" s="126"/>
      <c r="C26" s="126"/>
      <c r="D26" s="126"/>
      <c r="E26" s="126"/>
    </row>
    <row r="27" spans="2:5" x14ac:dyDescent="0.35">
      <c r="B27" s="126"/>
      <c r="C27" s="126"/>
      <c r="D27" s="126"/>
      <c r="E27" s="126"/>
    </row>
    <row r="28" spans="2:5" ht="36.75" customHeight="1" x14ac:dyDescent="0.35">
      <c r="B28" s="126"/>
      <c r="C28" s="126"/>
      <c r="D28" s="126"/>
      <c r="E28" s="126"/>
    </row>
  </sheetData>
  <sheetProtection algorithmName="SHA-512" hashValue="FIUliznTqtvGbRNzErzoyYFCcxI/pbmtd03uy+pvzD5/irW5eKO4OeRX/zR8D/K/xc9ME06Q3ykSoE9C69KfLw==" saltValue="tUqYo37BhDRdB+Xq97Rg8w==" spinCount="100000" sheet="1" objects="1" scenarios="1"/>
  <mergeCells count="5">
    <mergeCell ref="B6:E10"/>
    <mergeCell ref="B12:E16"/>
    <mergeCell ref="B3:N4"/>
    <mergeCell ref="B18:E22"/>
    <mergeCell ref="B24:E28"/>
  </mergeCells>
  <hyperlinks>
    <hyperlink ref="B6:E10" location="'Step 1 US loan application form'!A1" display="STEP 1 : Complete US loan application form "/>
    <hyperlink ref="B12:E16" location="'Step 2 COA'!A1" display="STEP 2 : Complete Cost of Attendance"/>
    <hyperlink ref="B18:E22" location="'Step 3 Visa Letter'!A1" display="STEP 3 : Ensure your name, DOB &amp; student number on visa letter is accurat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L22"/>
  <sheetViews>
    <sheetView zoomScaleNormal="100" workbookViewId="0">
      <selection activeCell="D5" sqref="D5"/>
    </sheetView>
  </sheetViews>
  <sheetFormatPr defaultColWidth="9.1796875" defaultRowHeight="14.5" x14ac:dyDescent="0.35"/>
  <cols>
    <col min="1" max="1" width="24.1796875" style="15" bestFit="1" customWidth="1"/>
    <col min="2" max="2" width="51.26953125" style="15" customWidth="1"/>
    <col min="3" max="3" width="11.7265625" style="15" customWidth="1"/>
    <col min="4" max="16384" width="9.1796875" style="15"/>
  </cols>
  <sheetData>
    <row r="1" spans="1:12" ht="23.5" x14ac:dyDescent="0.55000000000000004">
      <c r="A1" s="128" t="s">
        <v>120</v>
      </c>
      <c r="B1" s="128"/>
      <c r="C1" s="128"/>
    </row>
    <row r="2" spans="1:12" x14ac:dyDescent="0.35">
      <c r="A2" s="127" t="s">
        <v>83</v>
      </c>
      <c r="B2" s="127"/>
    </row>
    <row r="3" spans="1:12" x14ac:dyDescent="0.35">
      <c r="A3" s="17" t="s">
        <v>78</v>
      </c>
      <c r="B3" s="3"/>
      <c r="E3" s="16"/>
      <c r="F3" s="16"/>
      <c r="G3" s="16"/>
      <c r="H3" s="16"/>
      <c r="I3" s="16"/>
      <c r="J3" s="16"/>
    </row>
    <row r="4" spans="1:12" x14ac:dyDescent="0.35">
      <c r="A4" s="17" t="s">
        <v>79</v>
      </c>
      <c r="B4" s="3"/>
      <c r="E4" s="16"/>
      <c r="F4" s="16"/>
      <c r="G4" s="16"/>
      <c r="H4" s="16"/>
      <c r="I4" s="16"/>
      <c r="J4" s="16"/>
    </row>
    <row r="5" spans="1:12" x14ac:dyDescent="0.35">
      <c r="A5" s="17" t="s">
        <v>84</v>
      </c>
      <c r="B5" s="3"/>
      <c r="E5" s="16"/>
      <c r="F5" s="16"/>
      <c r="G5" s="16"/>
      <c r="H5" s="16"/>
      <c r="I5" s="16"/>
      <c r="J5" s="16"/>
    </row>
    <row r="6" spans="1:12" x14ac:dyDescent="0.35">
      <c r="A6" s="17" t="s">
        <v>80</v>
      </c>
      <c r="B6" s="3"/>
      <c r="E6" s="16"/>
      <c r="F6" s="16"/>
      <c r="G6" s="16"/>
      <c r="H6" s="16"/>
      <c r="I6" s="16"/>
      <c r="J6" s="16"/>
    </row>
    <row r="7" spans="1:12" x14ac:dyDescent="0.35">
      <c r="A7" s="17" t="s">
        <v>64</v>
      </c>
      <c r="B7" s="3"/>
      <c r="E7" s="16"/>
      <c r="F7" s="16"/>
      <c r="G7" s="16"/>
      <c r="H7" s="16"/>
      <c r="I7" s="16"/>
      <c r="J7" s="16"/>
    </row>
    <row r="8" spans="1:12" x14ac:dyDescent="0.35">
      <c r="A8" s="17" t="s">
        <v>81</v>
      </c>
      <c r="B8" s="3"/>
      <c r="E8" s="16"/>
      <c r="F8" s="16"/>
      <c r="G8" s="16"/>
      <c r="H8" s="16"/>
      <c r="I8" s="16"/>
      <c r="J8" s="16"/>
    </row>
    <row r="9" spans="1:12" x14ac:dyDescent="0.35">
      <c r="A9" s="17" t="s">
        <v>82</v>
      </c>
      <c r="B9" s="3"/>
      <c r="E9" s="16"/>
      <c r="F9" s="16"/>
      <c r="G9" s="16"/>
      <c r="H9" s="16"/>
      <c r="I9" s="16"/>
      <c r="J9" s="16"/>
    </row>
    <row r="10" spans="1:12" x14ac:dyDescent="0.35">
      <c r="A10" s="127" t="s">
        <v>86</v>
      </c>
      <c r="B10" s="127"/>
      <c r="E10" s="16"/>
      <c r="F10" s="16"/>
      <c r="G10" s="16"/>
      <c r="H10" s="16"/>
      <c r="I10" s="16"/>
      <c r="J10" s="16"/>
    </row>
    <row r="11" spans="1:12" ht="58" x14ac:dyDescent="0.35">
      <c r="A11" s="18" t="s">
        <v>121</v>
      </c>
      <c r="B11" s="3"/>
      <c r="D11" s="16"/>
      <c r="E11" s="16"/>
      <c r="F11" s="16"/>
      <c r="G11" s="16"/>
      <c r="H11" s="16"/>
      <c r="I11" s="16"/>
      <c r="J11" s="16"/>
      <c r="K11" s="16"/>
      <c r="L11" s="16"/>
    </row>
    <row r="12" spans="1:12" ht="43.5" x14ac:dyDescent="0.35">
      <c r="A12" s="18" t="s">
        <v>85</v>
      </c>
      <c r="B12" s="3"/>
      <c r="D12" s="16"/>
      <c r="E12" s="16"/>
      <c r="F12" s="16"/>
      <c r="G12" s="16"/>
      <c r="H12" s="16"/>
      <c r="I12" s="16"/>
      <c r="J12" s="16"/>
      <c r="K12" s="16"/>
      <c r="L12" s="16"/>
    </row>
    <row r="13" spans="1:12" x14ac:dyDescent="0.35">
      <c r="A13" s="127" t="s">
        <v>87</v>
      </c>
      <c r="B13" s="127"/>
      <c r="D13" s="16"/>
      <c r="E13" s="16"/>
      <c r="F13" s="16"/>
      <c r="G13" s="16"/>
      <c r="H13" s="16"/>
      <c r="I13" s="16"/>
      <c r="J13" s="16"/>
      <c r="K13" s="16"/>
      <c r="L13" s="16"/>
    </row>
    <row r="14" spans="1:12" x14ac:dyDescent="0.35">
      <c r="A14" s="17" t="s">
        <v>88</v>
      </c>
      <c r="B14" s="3"/>
      <c r="D14" s="16"/>
      <c r="E14" s="16"/>
      <c r="F14" s="16"/>
      <c r="G14" s="16"/>
      <c r="H14" s="16"/>
      <c r="I14" s="16"/>
      <c r="J14" s="16"/>
      <c r="K14" s="16"/>
      <c r="L14" s="16"/>
    </row>
    <row r="15" spans="1:12" x14ac:dyDescent="0.35">
      <c r="A15" s="17"/>
      <c r="B15" s="3"/>
      <c r="D15" s="16"/>
      <c r="E15" s="16"/>
      <c r="F15" s="16"/>
      <c r="G15" s="16"/>
      <c r="H15" s="16"/>
      <c r="I15" s="16"/>
      <c r="J15" s="16"/>
      <c r="K15" s="16"/>
      <c r="L15" s="16"/>
    </row>
    <row r="16" spans="1:12" x14ac:dyDescent="0.35">
      <c r="A16" s="17"/>
      <c r="B16" s="3"/>
      <c r="D16" s="16"/>
      <c r="E16" s="16"/>
      <c r="F16" s="16"/>
      <c r="G16" s="16"/>
      <c r="H16" s="16"/>
      <c r="I16" s="16"/>
      <c r="J16" s="16"/>
      <c r="K16" s="16"/>
      <c r="L16" s="16"/>
    </row>
    <row r="17" spans="1:12" x14ac:dyDescent="0.35">
      <c r="A17" s="17"/>
      <c r="B17" s="3"/>
      <c r="D17" s="16"/>
      <c r="E17" s="16"/>
      <c r="F17" s="16"/>
      <c r="G17" s="16"/>
      <c r="H17" s="16"/>
      <c r="I17" s="16"/>
      <c r="J17" s="16"/>
      <c r="K17" s="16"/>
      <c r="L17" s="16"/>
    </row>
    <row r="18" spans="1:12" x14ac:dyDescent="0.35">
      <c r="A18" s="17"/>
      <c r="B18" s="3"/>
      <c r="D18" s="16"/>
      <c r="E18" s="16"/>
      <c r="F18" s="16"/>
      <c r="G18" s="16"/>
      <c r="H18" s="16"/>
      <c r="I18" s="16"/>
      <c r="J18" s="16"/>
      <c r="K18" s="16"/>
      <c r="L18" s="16"/>
    </row>
    <row r="19" spans="1:12" x14ac:dyDescent="0.35">
      <c r="A19" s="127" t="s">
        <v>89</v>
      </c>
      <c r="B19" s="127"/>
      <c r="D19" s="16"/>
      <c r="E19" s="16"/>
      <c r="F19" s="16"/>
      <c r="G19" s="16"/>
      <c r="H19" s="16"/>
      <c r="I19" s="16"/>
      <c r="J19" s="16"/>
      <c r="K19" s="16"/>
      <c r="L19" s="16"/>
    </row>
    <row r="20" spans="1:12" ht="90" customHeight="1" x14ac:dyDescent="0.35">
      <c r="A20" s="18" t="s">
        <v>90</v>
      </c>
      <c r="B20" s="3"/>
      <c r="D20" s="16"/>
      <c r="E20" s="16"/>
      <c r="F20" s="16"/>
      <c r="G20" s="16"/>
      <c r="H20" s="16"/>
      <c r="I20" s="16"/>
      <c r="J20" s="16"/>
      <c r="K20" s="16"/>
      <c r="L20" s="16"/>
    </row>
    <row r="21" spans="1:12" ht="165" customHeight="1" x14ac:dyDescent="0.35">
      <c r="A21" s="18" t="s">
        <v>91</v>
      </c>
      <c r="B21" s="3"/>
      <c r="G21" s="16"/>
      <c r="H21" s="16"/>
      <c r="I21" s="16"/>
      <c r="J21" s="16"/>
      <c r="K21" s="16"/>
      <c r="L21" s="16"/>
    </row>
    <row r="22" spans="1:12" x14ac:dyDescent="0.35">
      <c r="A22" s="17" t="s">
        <v>114</v>
      </c>
      <c r="B22" s="3"/>
    </row>
  </sheetData>
  <sheetProtection algorithmName="SHA-512" hashValue="dBlUG0GkfsHFJKg5i+BgIQBMVZ/5mCfenPA8Jaf8gr5+rnYLvPj7XILu1K2zIx6IKFfWUWRvELvOPxIGqFJqyw==" saltValue="uA66MD8dl2EwsGzzcLinHA==" spinCount="100000" sheet="1" objects="1" scenarios="1"/>
  <mergeCells count="5">
    <mergeCell ref="A2:B2"/>
    <mergeCell ref="A1:C1"/>
    <mergeCell ref="A10:B10"/>
    <mergeCell ref="A13:B13"/>
    <mergeCell ref="A19:B19"/>
  </mergeCells>
  <dataValidations count="7">
    <dataValidation allowBlank="1" showInputMessage="1" showErrorMessage="1" prompt="Starting with 100...." sqref="B7"/>
    <dataValidation allowBlank="1" showInputMessage="1" showErrorMessage="1" prompt="(DD/MM/YY)" sqref="B5"/>
    <dataValidation type="list" showInputMessage="1" showErrorMessage="1" prompt="Select level of study from the drop down list" sqref="B9">
      <formula1>"Undergraduate i.e. BA/BSc, Postgraduate Taught i.e. MA/MSc, Postgraduate Research i.e. MPhil/PhD"</formula1>
    </dataValidation>
    <dataValidation type="list" showInputMessage="1" showErrorMessage="1" prompt="Select an option" sqref="B11">
      <formula1>"Yes, No"</formula1>
    </dataValidation>
    <dataValidation allowBlank="1" showInputMessage="1" showErrorMessage="1" prompt="Enter degree course" sqref="B8"/>
    <dataValidation allowBlank="1" showInputMessage="1" showErrorMessage="1" prompt="Enter Full Name" sqref="B22"/>
    <dataValidation allowBlank="1" showInputMessage="1" showErrorMessage="1" prompt="No hyphens or spaces" sqref="B6"/>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0</xdr:colOff>
                    <xdr:row>12</xdr:row>
                    <xdr:rowOff>171450</xdr:rowOff>
                  </from>
                  <to>
                    <xdr:col>1</xdr:col>
                    <xdr:colOff>2362200</xdr:colOff>
                    <xdr:row>13</xdr:row>
                    <xdr:rowOff>184150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0</xdr:colOff>
                    <xdr:row>13</xdr:row>
                    <xdr:rowOff>171450</xdr:rowOff>
                  </from>
                  <to>
                    <xdr:col>1</xdr:col>
                    <xdr:colOff>2362200</xdr:colOff>
                    <xdr:row>14</xdr:row>
                    <xdr:rowOff>184150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0</xdr:colOff>
                    <xdr:row>14</xdr:row>
                    <xdr:rowOff>171450</xdr:rowOff>
                  </from>
                  <to>
                    <xdr:col>1</xdr:col>
                    <xdr:colOff>2362200</xdr:colOff>
                    <xdr:row>15</xdr:row>
                    <xdr:rowOff>184150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xdr:col>
                    <xdr:colOff>0</xdr:colOff>
                    <xdr:row>15</xdr:row>
                    <xdr:rowOff>171450</xdr:rowOff>
                  </from>
                  <to>
                    <xdr:col>1</xdr:col>
                    <xdr:colOff>2362200</xdr:colOff>
                    <xdr:row>16</xdr:row>
                    <xdr:rowOff>184150</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xdr:col>
                    <xdr:colOff>0</xdr:colOff>
                    <xdr:row>16</xdr:row>
                    <xdr:rowOff>171450</xdr:rowOff>
                  </from>
                  <to>
                    <xdr:col>1</xdr:col>
                    <xdr:colOff>2362200</xdr:colOff>
                    <xdr:row>17</xdr:row>
                    <xdr:rowOff>184150</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1</xdr:col>
                    <xdr:colOff>1047750</xdr:colOff>
                    <xdr:row>19</xdr:row>
                    <xdr:rowOff>571500</xdr:rowOff>
                  </from>
                  <to>
                    <xdr:col>1</xdr:col>
                    <xdr:colOff>1917700</xdr:colOff>
                    <xdr:row>19</xdr:row>
                    <xdr:rowOff>781050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1</xdr:col>
                    <xdr:colOff>1047750</xdr:colOff>
                    <xdr:row>20</xdr:row>
                    <xdr:rowOff>895350</xdr:rowOff>
                  </from>
                  <to>
                    <xdr:col>1</xdr:col>
                    <xdr:colOff>1917700</xdr:colOff>
                    <xdr:row>20</xdr:row>
                    <xdr:rowOff>1104900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E55"/>
  <sheetViews>
    <sheetView zoomScale="80" zoomScaleNormal="80" workbookViewId="0">
      <selection activeCell="D12" sqref="D12"/>
    </sheetView>
  </sheetViews>
  <sheetFormatPr defaultColWidth="9.1796875" defaultRowHeight="14" x14ac:dyDescent="0.3"/>
  <cols>
    <col min="1" max="1" width="47.81640625" style="59" bestFit="1" customWidth="1"/>
    <col min="2" max="2" width="27" style="59" bestFit="1" customWidth="1"/>
    <col min="3" max="3" width="18" style="59" customWidth="1"/>
    <col min="4" max="4" width="25.453125" style="59" customWidth="1"/>
    <col min="5" max="5" width="34.453125" style="59" bestFit="1" customWidth="1"/>
    <col min="6" max="16384" width="9.1796875" style="59"/>
  </cols>
  <sheetData>
    <row r="1" spans="1:5" ht="18" x14ac:dyDescent="0.4">
      <c r="A1" s="58" t="s">
        <v>115</v>
      </c>
      <c r="B1" s="129" t="s">
        <v>65</v>
      </c>
      <c r="C1" s="129"/>
      <c r="D1" s="129"/>
    </row>
    <row r="2" spans="1:5" ht="15.5" x14ac:dyDescent="0.35">
      <c r="A2" s="60" t="s">
        <v>67</v>
      </c>
      <c r="B2" s="129"/>
      <c r="C2" s="129"/>
      <c r="D2" s="129"/>
    </row>
    <row r="3" spans="1:5" ht="41.25" customHeight="1" x14ac:dyDescent="0.35">
      <c r="A3" s="60"/>
      <c r="B3" s="61"/>
      <c r="C3" s="62"/>
    </row>
    <row r="4" spans="1:5" ht="15.5" x14ac:dyDescent="0.35">
      <c r="A4" s="63" t="s">
        <v>0</v>
      </c>
      <c r="B4" s="64" t="s">
        <v>1</v>
      </c>
      <c r="C4" s="64" t="s">
        <v>2</v>
      </c>
    </row>
    <row r="5" spans="1:5" x14ac:dyDescent="0.3">
      <c r="A5" s="59" t="s">
        <v>66</v>
      </c>
      <c r="B5" s="4"/>
      <c r="C5" s="65">
        <f t="shared" ref="C5:C11" si="0">B5*$B$17</f>
        <v>0</v>
      </c>
    </row>
    <row r="6" spans="1:5" x14ac:dyDescent="0.3">
      <c r="A6" s="59" t="s">
        <v>3</v>
      </c>
      <c r="B6" s="66">
        <v>10140</v>
      </c>
      <c r="C6" s="65">
        <f t="shared" si="0"/>
        <v>15007.2</v>
      </c>
    </row>
    <row r="7" spans="1:5" x14ac:dyDescent="0.3">
      <c r="A7" s="59" t="s">
        <v>4</v>
      </c>
      <c r="B7" s="66">
        <v>5356</v>
      </c>
      <c r="C7" s="65">
        <f t="shared" si="0"/>
        <v>7926.88</v>
      </c>
    </row>
    <row r="8" spans="1:5" x14ac:dyDescent="0.3">
      <c r="A8" s="59" t="s">
        <v>5</v>
      </c>
      <c r="B8" s="66">
        <v>1612</v>
      </c>
      <c r="C8" s="65">
        <f t="shared" si="0"/>
        <v>2385.7599999999998</v>
      </c>
    </row>
    <row r="9" spans="1:5" x14ac:dyDescent="0.3">
      <c r="A9" s="59" t="s">
        <v>6</v>
      </c>
      <c r="B9" s="66">
        <v>2705</v>
      </c>
      <c r="C9" s="65">
        <f t="shared" si="0"/>
        <v>4003.4</v>
      </c>
    </row>
    <row r="10" spans="1:5" x14ac:dyDescent="0.3">
      <c r="A10" s="59" t="s">
        <v>7</v>
      </c>
      <c r="B10" s="66">
        <v>3745</v>
      </c>
      <c r="C10" s="65">
        <f t="shared" si="0"/>
        <v>5542.6</v>
      </c>
    </row>
    <row r="11" spans="1:5" x14ac:dyDescent="0.3">
      <c r="A11" s="59" t="s">
        <v>68</v>
      </c>
      <c r="B11" s="66">
        <v>2115</v>
      </c>
      <c r="C11" s="65">
        <f t="shared" si="0"/>
        <v>3130.2</v>
      </c>
    </row>
    <row r="12" spans="1:5" x14ac:dyDescent="0.3">
      <c r="A12" s="115" t="s">
        <v>8</v>
      </c>
      <c r="B12" s="66">
        <v>348</v>
      </c>
      <c r="C12" s="65">
        <f t="shared" ref="C12" si="1">B12*$B$17</f>
        <v>515.04</v>
      </c>
    </row>
    <row r="13" spans="1:5" x14ac:dyDescent="0.3">
      <c r="A13" s="59" t="s">
        <v>9</v>
      </c>
      <c r="B13" s="66">
        <v>2266</v>
      </c>
      <c r="C13" s="65">
        <f>B13*$B$17</f>
        <v>3353.68</v>
      </c>
    </row>
    <row r="14" spans="1:5" ht="15.5" x14ac:dyDescent="0.35">
      <c r="A14" s="67" t="s">
        <v>70</v>
      </c>
      <c r="B14" s="66">
        <f>C14/B17</f>
        <v>148.64864864864865</v>
      </c>
      <c r="C14" s="65">
        <v>220</v>
      </c>
    </row>
    <row r="15" spans="1:5" ht="15.5" x14ac:dyDescent="0.35">
      <c r="A15" s="67" t="s">
        <v>10</v>
      </c>
      <c r="B15" s="66">
        <f>SUM(B5:B14)</f>
        <v>28435.64864864865</v>
      </c>
      <c r="C15" s="65">
        <f>SUM(C5:C14)</f>
        <v>42084.76</v>
      </c>
      <c r="D15" s="68" t="s">
        <v>60</v>
      </c>
      <c r="E15" s="10"/>
    </row>
    <row r="16" spans="1:5" x14ac:dyDescent="0.3">
      <c r="C16" s="69"/>
      <c r="D16" s="68" t="s">
        <v>61</v>
      </c>
      <c r="E16" s="10"/>
    </row>
    <row r="17" spans="1:5" x14ac:dyDescent="0.3">
      <c r="A17" s="70" t="s">
        <v>11</v>
      </c>
      <c r="B17" s="71">
        <v>1.48</v>
      </c>
      <c r="D17" s="68" t="s">
        <v>72</v>
      </c>
      <c r="E17" s="10"/>
    </row>
    <row r="18" spans="1:5" x14ac:dyDescent="0.3">
      <c r="B18" s="72"/>
      <c r="D18" s="68" t="s">
        <v>71</v>
      </c>
      <c r="E18" s="10"/>
    </row>
    <row r="19" spans="1:5" ht="15.5" x14ac:dyDescent="0.35">
      <c r="A19" s="73" t="s">
        <v>12</v>
      </c>
      <c r="B19" s="74">
        <f>C15</f>
        <v>42084.76</v>
      </c>
      <c r="D19" s="68" t="s">
        <v>62</v>
      </c>
      <c r="E19" s="10"/>
    </row>
    <row r="20" spans="1:5" x14ac:dyDescent="0.3">
      <c r="D20" s="68" t="s">
        <v>63</v>
      </c>
      <c r="E20" s="11"/>
    </row>
    <row r="21" spans="1:5" ht="15.5" x14ac:dyDescent="0.35">
      <c r="A21" s="75"/>
      <c r="B21" s="76" t="s">
        <v>13</v>
      </c>
      <c r="C21" s="77" t="s">
        <v>14</v>
      </c>
      <c r="D21" s="68" t="s">
        <v>92</v>
      </c>
      <c r="E21" s="12"/>
    </row>
    <row r="22" spans="1:5" ht="46.5" x14ac:dyDescent="0.35">
      <c r="A22" s="78" t="s">
        <v>116</v>
      </c>
      <c r="B22" s="5"/>
      <c r="C22" s="5"/>
      <c r="D22" s="68" t="s">
        <v>64</v>
      </c>
      <c r="E22" s="13"/>
    </row>
    <row r="23" spans="1:5" x14ac:dyDescent="0.3">
      <c r="D23" s="79" t="s">
        <v>69</v>
      </c>
      <c r="E23" s="14"/>
    </row>
    <row r="25" spans="1:5" s="83" customFormat="1" ht="15.5" x14ac:dyDescent="0.35">
      <c r="A25" s="80" t="s">
        <v>15</v>
      </c>
      <c r="B25" s="81" t="s">
        <v>16</v>
      </c>
      <c r="C25" s="82" t="s">
        <v>17</v>
      </c>
    </row>
    <row r="26" spans="1:5" x14ac:dyDescent="0.3">
      <c r="A26" s="84" t="s">
        <v>18</v>
      </c>
      <c r="B26" s="85">
        <f>B19</f>
        <v>42084.76</v>
      </c>
      <c r="C26" s="86">
        <f>B26</f>
        <v>42084.76</v>
      </c>
    </row>
    <row r="27" spans="1:5" s="72" customFormat="1" x14ac:dyDescent="0.3">
      <c r="A27" s="87" t="s">
        <v>19</v>
      </c>
      <c r="B27" s="88">
        <f>(B22*B17)+C22</f>
        <v>0</v>
      </c>
      <c r="C27" s="89">
        <f>B27+B31</f>
        <v>20500</v>
      </c>
      <c r="D27" s="90"/>
    </row>
    <row r="28" spans="1:5" x14ac:dyDescent="0.3">
      <c r="A28" s="84" t="s">
        <v>20</v>
      </c>
      <c r="B28" s="6">
        <v>0</v>
      </c>
      <c r="C28" s="86"/>
      <c r="D28" s="90"/>
    </row>
    <row r="29" spans="1:5" x14ac:dyDescent="0.3">
      <c r="A29" s="84" t="s">
        <v>21</v>
      </c>
      <c r="B29" s="91">
        <f>B26-B27</f>
        <v>42084.76</v>
      </c>
      <c r="C29" s="86">
        <f>IF(C26-C27&lt;0,0,C26-C27)</f>
        <v>21584.760000000002</v>
      </c>
      <c r="D29" s="90"/>
    </row>
    <row r="30" spans="1:5" x14ac:dyDescent="0.3">
      <c r="A30" s="84" t="s">
        <v>22</v>
      </c>
      <c r="B30" s="91">
        <v>20500</v>
      </c>
      <c r="C30" s="86">
        <f>ROUNDUP(C29, -2)</f>
        <v>21600</v>
      </c>
      <c r="D30" s="90"/>
    </row>
    <row r="31" spans="1:5" s="95" customFormat="1" ht="18" x14ac:dyDescent="0.4">
      <c r="A31" s="92" t="s">
        <v>93</v>
      </c>
      <c r="B31" s="93">
        <f>IF(B30&lt;B29,B30,B29)</f>
        <v>20500</v>
      </c>
      <c r="C31" s="93">
        <f>ROUNDUP(C30, -2)</f>
        <v>21600</v>
      </c>
      <c r="D31" s="94"/>
    </row>
    <row r="32" spans="1:5" ht="18" x14ac:dyDescent="0.4">
      <c r="A32" s="58"/>
      <c r="B32" s="96"/>
      <c r="C32" s="97"/>
      <c r="D32" s="97"/>
    </row>
    <row r="33" spans="1:4" ht="18" x14ac:dyDescent="0.4">
      <c r="A33" s="58"/>
      <c r="B33" s="97"/>
      <c r="C33" s="97"/>
      <c r="D33" s="97"/>
    </row>
    <row r="34" spans="1:4" ht="15.5" x14ac:dyDescent="0.35">
      <c r="A34" s="98"/>
      <c r="B34" s="76" t="s">
        <v>16</v>
      </c>
      <c r="C34" s="77" t="s">
        <v>17</v>
      </c>
      <c r="D34" s="99"/>
    </row>
    <row r="35" spans="1:4" ht="46.5" x14ac:dyDescent="0.35">
      <c r="A35" s="100" t="s">
        <v>23</v>
      </c>
      <c r="B35" s="7"/>
      <c r="C35" s="8"/>
      <c r="D35" s="101"/>
    </row>
    <row r="36" spans="1:4" s="72" customFormat="1" ht="15.5" x14ac:dyDescent="0.35">
      <c r="A36" s="100" t="s">
        <v>73</v>
      </c>
      <c r="B36" s="102"/>
      <c r="C36" s="103">
        <f>C35*4.276/95.95</f>
        <v>0</v>
      </c>
      <c r="D36" s="104"/>
    </row>
    <row r="37" spans="1:4" ht="15.5" x14ac:dyDescent="0.35">
      <c r="A37" s="105" t="s">
        <v>24</v>
      </c>
      <c r="B37" s="106"/>
      <c r="C37" s="107">
        <f>C35+C36</f>
        <v>0</v>
      </c>
    </row>
    <row r="39" spans="1:4" ht="15.5" x14ac:dyDescent="0.35">
      <c r="A39" s="108" t="s">
        <v>25</v>
      </c>
      <c r="B39" s="109" t="s">
        <v>26</v>
      </c>
      <c r="C39" s="9"/>
    </row>
    <row r="40" spans="1:4" s="72" customFormat="1" ht="15.5" x14ac:dyDescent="0.35">
      <c r="A40" s="110" t="s">
        <v>27</v>
      </c>
      <c r="B40" s="111" t="s">
        <v>28</v>
      </c>
    </row>
    <row r="41" spans="1:4" s="72" customFormat="1" ht="38" x14ac:dyDescent="0.3">
      <c r="A41" s="112" t="s">
        <v>16</v>
      </c>
      <c r="B41" s="113" t="s">
        <v>29</v>
      </c>
    </row>
    <row r="42" spans="1:4" x14ac:dyDescent="0.3">
      <c r="A42" s="115" t="s">
        <v>30</v>
      </c>
      <c r="B42" s="64" t="s">
        <v>31</v>
      </c>
    </row>
    <row r="44" spans="1:4" x14ac:dyDescent="0.3">
      <c r="A44" s="59" t="s">
        <v>32</v>
      </c>
    </row>
    <row r="45" spans="1:4" x14ac:dyDescent="0.3">
      <c r="A45" s="59" t="s">
        <v>33</v>
      </c>
    </row>
    <row r="46" spans="1:4" x14ac:dyDescent="0.3">
      <c r="A46" s="59" t="s">
        <v>34</v>
      </c>
    </row>
    <row r="47" spans="1:4" x14ac:dyDescent="0.3">
      <c r="A47" s="114"/>
    </row>
    <row r="49" spans="1:1" x14ac:dyDescent="0.3">
      <c r="A49" s="114"/>
    </row>
    <row r="55" spans="1:1" x14ac:dyDescent="0.3">
      <c r="A55" s="114"/>
    </row>
  </sheetData>
  <sheetProtection algorithmName="SHA-512" hashValue="O/wCWbKJ2oPPHEUxTZhpnkOrpee2o8HbfYj4wTdjFzwX7y3R2/yoFXg/KdjR9ouiZM5zUJcQ0b0DCyl6quyv+g==" saltValue="TXUiK1i5OSR593SgAmtQaw==" spinCount="100000" sheet="1" objects="1" scenarios="1"/>
  <protectedRanges>
    <protectedRange password="9C0A" sqref="A6:C14" name="US loans"/>
    <protectedRange password="9C0A" sqref="B17 B19 A26:C26 A29:C31 C27:C28 C36:C37" name="Us loan eligibility"/>
  </protectedRanges>
  <mergeCells count="1">
    <mergeCell ref="B1:D2"/>
  </mergeCells>
  <dataValidations count="7">
    <dataValidation allowBlank="1" showInputMessage="1" showErrorMessage="1" prompt="Enter tuition fees in GBP without the £ symbol or commas" sqref="B5"/>
    <dataValidation allowBlank="1" showInputMessage="1" showErrorMessage="1" prompt="Enter the duration of your course in years i.e. 1, 2, 3 or 4" sqref="E23"/>
    <dataValidation allowBlank="1" showInputMessage="1" showErrorMessage="1" prompt="The EFC figure can be found on your Student Aid Report (SAR)" sqref="B28"/>
    <dataValidation allowBlank="1" showInputMessage="1" showErrorMessage="1" prompt="Determine how much you wish to borrow based on the Eligible Amounts in cells B31 and C31  " sqref="B35:C35"/>
    <dataValidation type="list" allowBlank="1" showInputMessage="1" showErrorMessage="1" prompt="Select an option" sqref="C39">
      <formula1>"Yes, No"</formula1>
    </dataValidation>
    <dataValidation allowBlank="1" showInputMessage="1" showErrorMessage="1" prompt="DD/MM/YY" sqref="E21"/>
    <dataValidation allowBlank="1" showInputMessage="1" showErrorMessage="1" prompt="Beginning with 100.." sqref="E22"/>
  </dataValidations>
  <pageMargins left="0.7" right="0.7" top="0.75" bottom="0.75" header="0.3" footer="0.3"/>
  <pageSetup paperSize="9" scale="61" orientation="landscape" horizontalDpi="4294967293" r:id="rId1"/>
  <colBreaks count="1" manualBreakCount="1">
    <brk id="3" max="1048575" man="1"/>
  </col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A1:H59"/>
  <sheetViews>
    <sheetView zoomScale="80" zoomScaleNormal="80" workbookViewId="0">
      <selection activeCell="A11" sqref="A11"/>
    </sheetView>
  </sheetViews>
  <sheetFormatPr defaultRowHeight="14.5" x14ac:dyDescent="0.35"/>
  <cols>
    <col min="1" max="1" width="43.54296875" style="15" customWidth="1"/>
    <col min="2" max="2" width="61.7265625" style="15" customWidth="1"/>
    <col min="3" max="3" width="15.1796875" style="15" customWidth="1"/>
    <col min="4" max="4" width="12.81640625" style="15" customWidth="1"/>
    <col min="5" max="5" width="9.1796875" style="15" customWidth="1"/>
    <col min="6" max="6" width="14.1796875" style="15" customWidth="1"/>
    <col min="7" max="7" width="9.54296875" style="15" bestFit="1" customWidth="1"/>
    <col min="8" max="257" width="9.1796875" style="15"/>
    <col min="258" max="258" width="43.54296875" style="15" customWidth="1"/>
    <col min="259" max="259" width="61.7265625" style="15" customWidth="1"/>
    <col min="260" max="513" width="9.1796875" style="15"/>
    <col min="514" max="514" width="43.54296875" style="15" customWidth="1"/>
    <col min="515" max="515" width="61.7265625" style="15" customWidth="1"/>
    <col min="516" max="769" width="9.1796875" style="15"/>
    <col min="770" max="770" width="43.54296875" style="15" customWidth="1"/>
    <col min="771" max="771" width="61.7265625" style="15" customWidth="1"/>
    <col min="772" max="1025" width="9.1796875" style="15"/>
    <col min="1026" max="1026" width="43.54296875" style="15" customWidth="1"/>
    <col min="1027" max="1027" width="61.7265625" style="15" customWidth="1"/>
    <col min="1028" max="1281" width="9.1796875" style="15"/>
    <col min="1282" max="1282" width="43.54296875" style="15" customWidth="1"/>
    <col min="1283" max="1283" width="61.7265625" style="15" customWidth="1"/>
    <col min="1284" max="1537" width="9.1796875" style="15"/>
    <col min="1538" max="1538" width="43.54296875" style="15" customWidth="1"/>
    <col min="1539" max="1539" width="61.7265625" style="15" customWidth="1"/>
    <col min="1540" max="1793" width="9.1796875" style="15"/>
    <col min="1794" max="1794" width="43.54296875" style="15" customWidth="1"/>
    <col min="1795" max="1795" width="61.7265625" style="15" customWidth="1"/>
    <col min="1796" max="2049" width="9.1796875" style="15"/>
    <col min="2050" max="2050" width="43.54296875" style="15" customWidth="1"/>
    <col min="2051" max="2051" width="61.7265625" style="15" customWidth="1"/>
    <col min="2052" max="2305" width="9.1796875" style="15"/>
    <col min="2306" max="2306" width="43.54296875" style="15" customWidth="1"/>
    <col min="2307" max="2307" width="61.7265625" style="15" customWidth="1"/>
    <col min="2308" max="2561" width="9.1796875" style="15"/>
    <col min="2562" max="2562" width="43.54296875" style="15" customWidth="1"/>
    <col min="2563" max="2563" width="61.7265625" style="15" customWidth="1"/>
    <col min="2564" max="2817" width="9.1796875" style="15"/>
    <col min="2818" max="2818" width="43.54296875" style="15" customWidth="1"/>
    <col min="2819" max="2819" width="61.7265625" style="15" customWidth="1"/>
    <col min="2820" max="3073" width="9.1796875" style="15"/>
    <col min="3074" max="3074" width="43.54296875" style="15" customWidth="1"/>
    <col min="3075" max="3075" width="61.7265625" style="15" customWidth="1"/>
    <col min="3076" max="3329" width="9.1796875" style="15"/>
    <col min="3330" max="3330" width="43.54296875" style="15" customWidth="1"/>
    <col min="3331" max="3331" width="61.7265625" style="15" customWidth="1"/>
    <col min="3332" max="3585" width="9.1796875" style="15"/>
    <col min="3586" max="3586" width="43.54296875" style="15" customWidth="1"/>
    <col min="3587" max="3587" width="61.7265625" style="15" customWidth="1"/>
    <col min="3588" max="3841" width="9.1796875" style="15"/>
    <col min="3842" max="3842" width="43.54296875" style="15" customWidth="1"/>
    <col min="3843" max="3843" width="61.7265625" style="15" customWidth="1"/>
    <col min="3844" max="4097" width="9.1796875" style="15"/>
    <col min="4098" max="4098" width="43.54296875" style="15" customWidth="1"/>
    <col min="4099" max="4099" width="61.7265625" style="15" customWidth="1"/>
    <col min="4100" max="4353" width="9.1796875" style="15"/>
    <col min="4354" max="4354" width="43.54296875" style="15" customWidth="1"/>
    <col min="4355" max="4355" width="61.7265625" style="15" customWidth="1"/>
    <col min="4356" max="4609" width="9.1796875" style="15"/>
    <col min="4610" max="4610" width="43.54296875" style="15" customWidth="1"/>
    <col min="4611" max="4611" width="61.7265625" style="15" customWidth="1"/>
    <col min="4612" max="4865" width="9.1796875" style="15"/>
    <col min="4866" max="4866" width="43.54296875" style="15" customWidth="1"/>
    <col min="4867" max="4867" width="61.7265625" style="15" customWidth="1"/>
    <col min="4868" max="5121" width="9.1796875" style="15"/>
    <col min="5122" max="5122" width="43.54296875" style="15" customWidth="1"/>
    <col min="5123" max="5123" width="61.7265625" style="15" customWidth="1"/>
    <col min="5124" max="5377" width="9.1796875" style="15"/>
    <col min="5378" max="5378" width="43.54296875" style="15" customWidth="1"/>
    <col min="5379" max="5379" width="61.7265625" style="15" customWidth="1"/>
    <col min="5380" max="5633" width="9.1796875" style="15"/>
    <col min="5634" max="5634" width="43.54296875" style="15" customWidth="1"/>
    <col min="5635" max="5635" width="61.7265625" style="15" customWidth="1"/>
    <col min="5636" max="5889" width="9.1796875" style="15"/>
    <col min="5890" max="5890" width="43.54296875" style="15" customWidth="1"/>
    <col min="5891" max="5891" width="61.7265625" style="15" customWidth="1"/>
    <col min="5892" max="6145" width="9.1796875" style="15"/>
    <col min="6146" max="6146" width="43.54296875" style="15" customWidth="1"/>
    <col min="6147" max="6147" width="61.7265625" style="15" customWidth="1"/>
    <col min="6148" max="6401" width="9.1796875" style="15"/>
    <col min="6402" max="6402" width="43.54296875" style="15" customWidth="1"/>
    <col min="6403" max="6403" width="61.7265625" style="15" customWidth="1"/>
    <col min="6404" max="6657" width="9.1796875" style="15"/>
    <col min="6658" max="6658" width="43.54296875" style="15" customWidth="1"/>
    <col min="6659" max="6659" width="61.7265625" style="15" customWidth="1"/>
    <col min="6660" max="6913" width="9.1796875" style="15"/>
    <col min="6914" max="6914" width="43.54296875" style="15" customWidth="1"/>
    <col min="6915" max="6915" width="61.7265625" style="15" customWidth="1"/>
    <col min="6916" max="7169" width="9.1796875" style="15"/>
    <col min="7170" max="7170" width="43.54296875" style="15" customWidth="1"/>
    <col min="7171" max="7171" width="61.7265625" style="15" customWidth="1"/>
    <col min="7172" max="7425" width="9.1796875" style="15"/>
    <col min="7426" max="7426" width="43.54296875" style="15" customWidth="1"/>
    <col min="7427" max="7427" width="61.7265625" style="15" customWidth="1"/>
    <col min="7428" max="7681" width="9.1796875" style="15"/>
    <col min="7682" max="7682" width="43.54296875" style="15" customWidth="1"/>
    <col min="7683" max="7683" width="61.7265625" style="15" customWidth="1"/>
    <col min="7684" max="7937" width="9.1796875" style="15"/>
    <col min="7938" max="7938" width="43.54296875" style="15" customWidth="1"/>
    <col min="7939" max="7939" width="61.7265625" style="15" customWidth="1"/>
    <col min="7940" max="8193" width="9.1796875" style="15"/>
    <col min="8194" max="8194" width="43.54296875" style="15" customWidth="1"/>
    <col min="8195" max="8195" width="61.7265625" style="15" customWidth="1"/>
    <col min="8196" max="8449" width="9.1796875" style="15"/>
    <col min="8450" max="8450" width="43.54296875" style="15" customWidth="1"/>
    <col min="8451" max="8451" width="61.7265625" style="15" customWidth="1"/>
    <col min="8452" max="8705" width="9.1796875" style="15"/>
    <col min="8706" max="8706" width="43.54296875" style="15" customWidth="1"/>
    <col min="8707" max="8707" width="61.7265625" style="15" customWidth="1"/>
    <col min="8708" max="8961" width="9.1796875" style="15"/>
    <col min="8962" max="8962" width="43.54296875" style="15" customWidth="1"/>
    <col min="8963" max="8963" width="61.7265625" style="15" customWidth="1"/>
    <col min="8964" max="9217" width="9.1796875" style="15"/>
    <col min="9218" max="9218" width="43.54296875" style="15" customWidth="1"/>
    <col min="9219" max="9219" width="61.7265625" style="15" customWidth="1"/>
    <col min="9220" max="9473" width="9.1796875" style="15"/>
    <col min="9474" max="9474" width="43.54296875" style="15" customWidth="1"/>
    <col min="9475" max="9475" width="61.7265625" style="15" customWidth="1"/>
    <col min="9476" max="9729" width="9.1796875" style="15"/>
    <col min="9730" max="9730" width="43.54296875" style="15" customWidth="1"/>
    <col min="9731" max="9731" width="61.7265625" style="15" customWidth="1"/>
    <col min="9732" max="9985" width="9.1796875" style="15"/>
    <col min="9986" max="9986" width="43.54296875" style="15" customWidth="1"/>
    <col min="9987" max="9987" width="61.7265625" style="15" customWidth="1"/>
    <col min="9988" max="10241" width="9.1796875" style="15"/>
    <col min="10242" max="10242" width="43.54296875" style="15" customWidth="1"/>
    <col min="10243" max="10243" width="61.7265625" style="15" customWidth="1"/>
    <col min="10244" max="10497" width="9.1796875" style="15"/>
    <col min="10498" max="10498" width="43.54296875" style="15" customWidth="1"/>
    <col min="10499" max="10499" width="61.7265625" style="15" customWidth="1"/>
    <col min="10500" max="10753" width="9.1796875" style="15"/>
    <col min="10754" max="10754" width="43.54296875" style="15" customWidth="1"/>
    <col min="10755" max="10755" width="61.7265625" style="15" customWidth="1"/>
    <col min="10756" max="11009" width="9.1796875" style="15"/>
    <col min="11010" max="11010" width="43.54296875" style="15" customWidth="1"/>
    <col min="11011" max="11011" width="61.7265625" style="15" customWidth="1"/>
    <col min="11012" max="11265" width="9.1796875" style="15"/>
    <col min="11266" max="11266" width="43.54296875" style="15" customWidth="1"/>
    <col min="11267" max="11267" width="61.7265625" style="15" customWidth="1"/>
    <col min="11268" max="11521" width="9.1796875" style="15"/>
    <col min="11522" max="11522" width="43.54296875" style="15" customWidth="1"/>
    <col min="11523" max="11523" width="61.7265625" style="15" customWidth="1"/>
    <col min="11524" max="11777" width="9.1796875" style="15"/>
    <col min="11778" max="11778" width="43.54296875" style="15" customWidth="1"/>
    <col min="11779" max="11779" width="61.7265625" style="15" customWidth="1"/>
    <col min="11780" max="12033" width="9.1796875" style="15"/>
    <col min="12034" max="12034" width="43.54296875" style="15" customWidth="1"/>
    <col min="12035" max="12035" width="61.7265625" style="15" customWidth="1"/>
    <col min="12036" max="12289" width="9.1796875" style="15"/>
    <col min="12290" max="12290" width="43.54296875" style="15" customWidth="1"/>
    <col min="12291" max="12291" width="61.7265625" style="15" customWidth="1"/>
    <col min="12292" max="12545" width="9.1796875" style="15"/>
    <col min="12546" max="12546" width="43.54296875" style="15" customWidth="1"/>
    <col min="12547" max="12547" width="61.7265625" style="15" customWidth="1"/>
    <col min="12548" max="12801" width="9.1796875" style="15"/>
    <col min="12802" max="12802" width="43.54296875" style="15" customWidth="1"/>
    <col min="12803" max="12803" width="61.7265625" style="15" customWidth="1"/>
    <col min="12804" max="13057" width="9.1796875" style="15"/>
    <col min="13058" max="13058" width="43.54296875" style="15" customWidth="1"/>
    <col min="13059" max="13059" width="61.7265625" style="15" customWidth="1"/>
    <col min="13060" max="13313" width="9.1796875" style="15"/>
    <col min="13314" max="13314" width="43.54296875" style="15" customWidth="1"/>
    <col min="13315" max="13315" width="61.7265625" style="15" customWidth="1"/>
    <col min="13316" max="13569" width="9.1796875" style="15"/>
    <col min="13570" max="13570" width="43.54296875" style="15" customWidth="1"/>
    <col min="13571" max="13571" width="61.7265625" style="15" customWidth="1"/>
    <col min="13572" max="13825" width="9.1796875" style="15"/>
    <col min="13826" max="13826" width="43.54296875" style="15" customWidth="1"/>
    <col min="13827" max="13827" width="61.7265625" style="15" customWidth="1"/>
    <col min="13828" max="14081" width="9.1796875" style="15"/>
    <col min="14082" max="14082" width="43.54296875" style="15" customWidth="1"/>
    <col min="14083" max="14083" width="61.7265625" style="15" customWidth="1"/>
    <col min="14084" max="14337" width="9.1796875" style="15"/>
    <col min="14338" max="14338" width="43.54296875" style="15" customWidth="1"/>
    <col min="14339" max="14339" width="61.7265625" style="15" customWidth="1"/>
    <col min="14340" max="14593" width="9.1796875" style="15"/>
    <col min="14594" max="14594" width="43.54296875" style="15" customWidth="1"/>
    <col min="14595" max="14595" width="61.7265625" style="15" customWidth="1"/>
    <col min="14596" max="14849" width="9.1796875" style="15"/>
    <col min="14850" max="14850" width="43.54296875" style="15" customWidth="1"/>
    <col min="14851" max="14851" width="61.7265625" style="15" customWidth="1"/>
    <col min="14852" max="15105" width="9.1796875" style="15"/>
    <col min="15106" max="15106" width="43.54296875" style="15" customWidth="1"/>
    <col min="15107" max="15107" width="61.7265625" style="15" customWidth="1"/>
    <col min="15108" max="15361" width="9.1796875" style="15"/>
    <col min="15362" max="15362" width="43.54296875" style="15" customWidth="1"/>
    <col min="15363" max="15363" width="61.7265625" style="15" customWidth="1"/>
    <col min="15364" max="15617" width="9.1796875" style="15"/>
    <col min="15618" max="15618" width="43.54296875" style="15" customWidth="1"/>
    <col min="15619" max="15619" width="61.7265625" style="15" customWidth="1"/>
    <col min="15620" max="15873" width="9.1796875" style="15"/>
    <col min="15874" max="15874" width="43.54296875" style="15" customWidth="1"/>
    <col min="15875" max="15875" width="61.7265625" style="15" customWidth="1"/>
    <col min="15876" max="16129" width="9.1796875" style="15"/>
    <col min="16130" max="16130" width="43.54296875" style="15" customWidth="1"/>
    <col min="16131" max="16131" width="61.7265625" style="15" customWidth="1"/>
    <col min="16132" max="16384" width="9.1796875" style="15"/>
  </cols>
  <sheetData>
    <row r="1" spans="1:3" ht="22.5" x14ac:dyDescent="0.45">
      <c r="A1" s="19">
        <f>'Step 2 COA'!E15</f>
        <v>0</v>
      </c>
      <c r="B1" s="20"/>
      <c r="C1" s="20"/>
    </row>
    <row r="2" spans="1:3" ht="22.5" x14ac:dyDescent="0.45">
      <c r="A2" s="21">
        <f>'Step 2 COA'!E16</f>
        <v>0</v>
      </c>
      <c r="B2" s="22"/>
      <c r="C2" s="22"/>
    </row>
    <row r="3" spans="1:3" ht="22.5" x14ac:dyDescent="0.45">
      <c r="A3" s="19">
        <f>'Step 2 COA'!E17</f>
        <v>0</v>
      </c>
      <c r="B3" s="22"/>
      <c r="C3" s="22"/>
    </row>
    <row r="4" spans="1:3" ht="22.5" x14ac:dyDescent="0.45">
      <c r="A4" s="19">
        <f>'Step 2 COA'!E18</f>
        <v>0</v>
      </c>
      <c r="B4" s="22"/>
      <c r="C4" s="22"/>
    </row>
    <row r="5" spans="1:3" ht="22.5" x14ac:dyDescent="0.45">
      <c r="A5" s="19">
        <f>'Step 2 COA'!E19</f>
        <v>0</v>
      </c>
      <c r="B5" s="22"/>
      <c r="C5" s="22"/>
    </row>
    <row r="6" spans="1:3" ht="22.5" x14ac:dyDescent="0.45">
      <c r="A6" s="23">
        <f>'Step 2 COA'!E20</f>
        <v>0</v>
      </c>
      <c r="B6" s="22"/>
      <c r="C6" s="22"/>
    </row>
    <row r="7" spans="1:3" x14ac:dyDescent="0.35">
      <c r="A7" s="24"/>
    </row>
    <row r="8" spans="1:3" x14ac:dyDescent="0.35">
      <c r="A8" s="25"/>
    </row>
    <row r="10" spans="1:3" x14ac:dyDescent="0.35">
      <c r="A10" s="26"/>
    </row>
    <row r="11" spans="1:3" ht="22.5" x14ac:dyDescent="0.45">
      <c r="A11" s="27" t="s">
        <v>35</v>
      </c>
    </row>
    <row r="12" spans="1:3" ht="22.5" x14ac:dyDescent="0.45">
      <c r="A12" s="27" t="s">
        <v>118</v>
      </c>
    </row>
    <row r="15" spans="1:3" ht="18" x14ac:dyDescent="0.4">
      <c r="A15" s="28" t="s">
        <v>36</v>
      </c>
    </row>
    <row r="17" spans="1:3" s="32" customFormat="1" ht="15.5" x14ac:dyDescent="0.35">
      <c r="A17" s="29" t="s">
        <v>37</v>
      </c>
      <c r="B17" s="30">
        <f>'Step 2 COA'!E15</f>
        <v>0</v>
      </c>
      <c r="C17" s="31"/>
    </row>
    <row r="18" spans="1:3" s="32" customFormat="1" ht="15.5" x14ac:dyDescent="0.35">
      <c r="A18" s="29" t="s">
        <v>38</v>
      </c>
      <c r="B18" s="33">
        <f>'Step 2 COA'!E21</f>
        <v>0</v>
      </c>
      <c r="C18" s="34"/>
    </row>
    <row r="19" spans="1:3" s="32" customFormat="1" ht="15.5" x14ac:dyDescent="0.35">
      <c r="A19" s="29" t="s">
        <v>39</v>
      </c>
      <c r="B19" s="30">
        <f>'Step 2 COA'!E22</f>
        <v>0</v>
      </c>
      <c r="C19" s="31"/>
    </row>
    <row r="21" spans="1:3" s="36" customFormat="1" ht="15.5" x14ac:dyDescent="0.35">
      <c r="A21" s="35" t="s">
        <v>40</v>
      </c>
    </row>
    <row r="22" spans="1:3" s="36" customFormat="1" ht="15.5" x14ac:dyDescent="0.35">
      <c r="A22" s="35"/>
    </row>
    <row r="23" spans="1:3" s="36" customFormat="1" ht="15.5" x14ac:dyDescent="0.35">
      <c r="A23" s="35" t="s">
        <v>41</v>
      </c>
    </row>
    <row r="24" spans="1:3" s="36" customFormat="1" ht="15.5" x14ac:dyDescent="0.35">
      <c r="A24" s="35" t="s">
        <v>42</v>
      </c>
    </row>
    <row r="25" spans="1:3" s="36" customFormat="1" ht="15.5" x14ac:dyDescent="0.35">
      <c r="A25" s="37" t="s">
        <v>43</v>
      </c>
    </row>
    <row r="26" spans="1:3" s="36" customFormat="1" ht="15.5" x14ac:dyDescent="0.35">
      <c r="A26" s="35" t="s">
        <v>44</v>
      </c>
    </row>
    <row r="27" spans="1:3" s="36" customFormat="1" ht="15.5" x14ac:dyDescent="0.35">
      <c r="A27" s="35" t="s">
        <v>45</v>
      </c>
    </row>
    <row r="28" spans="1:3" s="36" customFormat="1" ht="15.5" x14ac:dyDescent="0.35">
      <c r="A28" s="35" t="s">
        <v>46</v>
      </c>
    </row>
    <row r="29" spans="1:3" s="36" customFormat="1" ht="15.5" x14ac:dyDescent="0.35"/>
    <row r="30" spans="1:3" s="36" customFormat="1" ht="15.5" x14ac:dyDescent="0.35">
      <c r="A30" s="35" t="s">
        <v>47</v>
      </c>
    </row>
    <row r="31" spans="1:3" s="40" customFormat="1" ht="15.5" x14ac:dyDescent="0.35">
      <c r="A31" s="30" t="s">
        <v>48</v>
      </c>
      <c r="B31" s="38">
        <v>44459</v>
      </c>
      <c r="C31" s="39"/>
    </row>
    <row r="32" spans="1:3" s="40" customFormat="1" ht="15.5" x14ac:dyDescent="0.35">
      <c r="A32" s="30" t="s">
        <v>49</v>
      </c>
      <c r="B32" s="38">
        <v>44823</v>
      </c>
      <c r="C32" s="39"/>
    </row>
    <row r="34" spans="1:8" ht="15.5" x14ac:dyDescent="0.35">
      <c r="A34" s="35" t="s">
        <v>50</v>
      </c>
    </row>
    <row r="35" spans="1:8" s="32" customFormat="1" ht="15.5" x14ac:dyDescent="0.35">
      <c r="A35" s="29" t="s">
        <v>51</v>
      </c>
      <c r="B35" s="41" t="s">
        <v>52</v>
      </c>
      <c r="C35" s="42"/>
    </row>
    <row r="36" spans="1:8" s="32" customFormat="1" ht="15.5" x14ac:dyDescent="0.35">
      <c r="A36" s="29" t="s">
        <v>53</v>
      </c>
      <c r="B36" s="43">
        <v>0</v>
      </c>
      <c r="C36" s="44"/>
    </row>
    <row r="37" spans="1:8" s="32" customFormat="1" ht="15.5" x14ac:dyDescent="0.35">
      <c r="A37" s="29" t="s">
        <v>54</v>
      </c>
      <c r="B37" s="43">
        <v>0</v>
      </c>
      <c r="C37" s="44"/>
    </row>
    <row r="38" spans="1:8" s="32" customFormat="1" ht="16" thickBot="1" x14ac:dyDescent="0.4">
      <c r="A38" s="45" t="s">
        <v>10</v>
      </c>
      <c r="B38" s="43">
        <f>SUM(B36:B37)</f>
        <v>0</v>
      </c>
      <c r="C38" s="44"/>
    </row>
    <row r="39" spans="1:8" ht="15" thickTop="1" x14ac:dyDescent="0.35">
      <c r="B39" s="46"/>
      <c r="C39" s="46"/>
    </row>
    <row r="40" spans="1:8" ht="15.5" x14ac:dyDescent="0.35">
      <c r="A40" s="35" t="s">
        <v>55</v>
      </c>
      <c r="B40" s="46"/>
    </row>
    <row r="41" spans="1:8" s="32" customFormat="1" ht="15.5" x14ac:dyDescent="0.35">
      <c r="A41" s="38" t="s">
        <v>113</v>
      </c>
      <c r="B41" s="43">
        <f>G42</f>
        <v>0</v>
      </c>
      <c r="D41" s="47"/>
      <c r="E41" s="48" t="s">
        <v>74</v>
      </c>
      <c r="F41" s="48" t="s">
        <v>75</v>
      </c>
      <c r="G41" s="48" t="s">
        <v>10</v>
      </c>
    </row>
    <row r="42" spans="1:8" s="32" customFormat="1" ht="15.5" x14ac:dyDescent="0.35">
      <c r="A42" s="38" t="s">
        <v>113</v>
      </c>
      <c r="B42" s="43">
        <f>G43</f>
        <v>0</v>
      </c>
      <c r="D42" s="49" t="s">
        <v>76</v>
      </c>
      <c r="E42" s="50"/>
      <c r="F42" s="50"/>
      <c r="G42" s="51">
        <f>E42+F42</f>
        <v>0</v>
      </c>
    </row>
    <row r="43" spans="1:8" s="32" customFormat="1" ht="16" thickBot="1" x14ac:dyDescent="0.4">
      <c r="A43" s="52" t="s">
        <v>10</v>
      </c>
      <c r="B43" s="43">
        <f>SUM(B41:B42)</f>
        <v>0</v>
      </c>
      <c r="D43" s="49" t="s">
        <v>77</v>
      </c>
      <c r="E43" s="50"/>
      <c r="F43" s="50"/>
      <c r="G43" s="51">
        <f t="shared" ref="G43" si="0">E43+F43</f>
        <v>0</v>
      </c>
    </row>
    <row r="44" spans="1:8" s="32" customFormat="1" ht="16" thickTop="1" x14ac:dyDescent="0.35">
      <c r="A44" s="15"/>
      <c r="B44" s="15"/>
      <c r="C44" s="44"/>
      <c r="D44" s="15"/>
      <c r="E44" s="15"/>
      <c r="F44" s="15"/>
      <c r="G44" s="15"/>
    </row>
    <row r="45" spans="1:8" ht="15.5" x14ac:dyDescent="0.35">
      <c r="A45" s="35" t="s">
        <v>56</v>
      </c>
      <c r="B45" s="36"/>
      <c r="D45" s="36"/>
      <c r="E45" s="36"/>
      <c r="F45" s="36"/>
      <c r="G45" s="36"/>
    </row>
    <row r="46" spans="1:8" s="36" customFormat="1" ht="15.5" x14ac:dyDescent="0.35">
      <c r="A46" s="35" t="s">
        <v>57</v>
      </c>
      <c r="H46" s="53"/>
    </row>
    <row r="47" spans="1:8" s="36" customFormat="1" ht="15.5" x14ac:dyDescent="0.35">
      <c r="A47" s="35"/>
    </row>
    <row r="48" spans="1:8" s="36" customFormat="1" ht="15.5" x14ac:dyDescent="0.35">
      <c r="A48" s="35"/>
    </row>
    <row r="49" spans="1:7" s="36" customFormat="1" ht="15.5" x14ac:dyDescent="0.35">
      <c r="A49" s="35"/>
    </row>
    <row r="50" spans="1:7" s="36" customFormat="1" ht="15.5" x14ac:dyDescent="0.35">
      <c r="A50" s="35" t="s">
        <v>119</v>
      </c>
    </row>
    <row r="51" spans="1:7" s="36" customFormat="1" ht="15.5" x14ac:dyDescent="0.35">
      <c r="A51" s="35"/>
    </row>
    <row r="52" spans="1:7" s="36" customFormat="1" ht="15.5" x14ac:dyDescent="0.35">
      <c r="A52" s="35"/>
    </row>
    <row r="53" spans="1:7" s="36" customFormat="1" ht="15.5" x14ac:dyDescent="0.35">
      <c r="A53" s="35"/>
    </row>
    <row r="54" spans="1:7" s="36" customFormat="1" ht="15.5" x14ac:dyDescent="0.35">
      <c r="A54" s="35"/>
    </row>
    <row r="55" spans="1:7" s="36" customFormat="1" ht="15.5" x14ac:dyDescent="0.35">
      <c r="A55" s="35" t="s">
        <v>58</v>
      </c>
    </row>
    <row r="56" spans="1:7" s="36" customFormat="1" ht="15.5" x14ac:dyDescent="0.35">
      <c r="A56" s="35"/>
    </row>
    <row r="57" spans="1:7" s="36" customFormat="1" ht="15.5" x14ac:dyDescent="0.35"/>
    <row r="58" spans="1:7" s="36" customFormat="1" ht="15.5" x14ac:dyDescent="0.35">
      <c r="A58" s="35" t="s">
        <v>59</v>
      </c>
      <c r="B58" s="54">
        <f ca="1">TODAY()</f>
        <v>44356</v>
      </c>
    </row>
    <row r="59" spans="1:7" s="36" customFormat="1" ht="15.5" x14ac:dyDescent="0.35">
      <c r="A59" s="15"/>
      <c r="B59" s="15"/>
      <c r="C59" s="54"/>
      <c r="D59" s="15"/>
      <c r="E59" s="15"/>
      <c r="F59" s="15"/>
      <c r="G59" s="15"/>
    </row>
  </sheetData>
  <sheetProtection algorithmName="SHA-512" hashValue="9sU7m+GkXzbZ0PE7xLVwlp/VqI/gtOMOjBImS8sNj7NmZlpJDaKYHiCfasafZshlsNiEmyAX6PYj/pImLw+bmg==" saltValue="8fRo2IfAd1r43d3nDxIBBA==" spinCount="100000" sheet="1" objects="1" scenarios="1"/>
  <pageMargins left="0.94488188976377963" right="0.74803149606299213" top="1.9685039370078741"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15"/>
  <sheetViews>
    <sheetView workbookViewId="0">
      <selection activeCell="G9" sqref="G9"/>
    </sheetView>
  </sheetViews>
  <sheetFormatPr defaultRowHeight="14.5" x14ac:dyDescent="0.35"/>
  <cols>
    <col min="1" max="1" width="26.1796875" bestFit="1" customWidth="1"/>
    <col min="2" max="2" width="21.453125" customWidth="1"/>
  </cols>
  <sheetData>
    <row r="1" spans="1:3" x14ac:dyDescent="0.35">
      <c r="A1" s="136" t="s">
        <v>97</v>
      </c>
      <c r="B1" s="137"/>
      <c r="C1" s="137"/>
    </row>
    <row r="2" spans="1:3" x14ac:dyDescent="0.35">
      <c r="A2" s="55"/>
      <c r="B2" s="55" t="s">
        <v>107</v>
      </c>
      <c r="C2" t="s">
        <v>108</v>
      </c>
    </row>
    <row r="3" spans="1:3" x14ac:dyDescent="0.35">
      <c r="A3" s="1" t="s">
        <v>94</v>
      </c>
      <c r="B3" s="57"/>
      <c r="C3" s="57"/>
    </row>
    <row r="4" spans="1:3" x14ac:dyDescent="0.35">
      <c r="A4" s="1" t="s">
        <v>95</v>
      </c>
      <c r="B4" s="57"/>
      <c r="C4" s="57"/>
    </row>
    <row r="5" spans="1:3" x14ac:dyDescent="0.35">
      <c r="A5" s="1" t="s">
        <v>96</v>
      </c>
      <c r="B5" s="57"/>
      <c r="C5" s="57"/>
    </row>
    <row r="6" spans="1:3" x14ac:dyDescent="0.35">
      <c r="A6" s="138" t="s">
        <v>98</v>
      </c>
      <c r="B6" s="139"/>
      <c r="C6" s="139"/>
    </row>
    <row r="7" spans="1:3" x14ac:dyDescent="0.35">
      <c r="A7" s="2" t="s">
        <v>99</v>
      </c>
      <c r="B7" s="130"/>
      <c r="C7" s="131"/>
    </row>
    <row r="8" spans="1:3" ht="29.25" customHeight="1" x14ac:dyDescent="0.35">
      <c r="A8" s="1" t="s">
        <v>100</v>
      </c>
      <c r="B8" s="130"/>
      <c r="C8" s="131"/>
    </row>
    <row r="9" spans="1:3" ht="29.25" customHeight="1" x14ac:dyDescent="0.35">
      <c r="A9" s="1" t="s">
        <v>101</v>
      </c>
      <c r="B9" s="130"/>
      <c r="C9" s="131"/>
    </row>
    <row r="10" spans="1:3" ht="29.25" customHeight="1" x14ac:dyDescent="0.35">
      <c r="A10" s="1" t="s">
        <v>102</v>
      </c>
      <c r="B10" s="130"/>
      <c r="C10" s="131"/>
    </row>
    <row r="11" spans="1:3" ht="29.25" customHeight="1" x14ac:dyDescent="0.35">
      <c r="A11" s="1" t="s">
        <v>103</v>
      </c>
      <c r="B11" s="130"/>
      <c r="C11" s="131"/>
    </row>
    <row r="12" spans="1:3" ht="29.25" customHeight="1" x14ac:dyDescent="0.35">
      <c r="A12" s="1" t="s">
        <v>104</v>
      </c>
      <c r="B12" s="130"/>
      <c r="C12" s="131"/>
    </row>
    <row r="13" spans="1:3" ht="29.25" customHeight="1" x14ac:dyDescent="0.35">
      <c r="A13" s="1" t="s">
        <v>105</v>
      </c>
      <c r="B13" s="130"/>
      <c r="C13" s="131"/>
    </row>
    <row r="14" spans="1:3" ht="29.25" customHeight="1" x14ac:dyDescent="0.35">
      <c r="A14" s="1" t="s">
        <v>20</v>
      </c>
      <c r="B14" s="132"/>
      <c r="C14" s="133"/>
    </row>
    <row r="15" spans="1:3" ht="29.25" customHeight="1" x14ac:dyDescent="0.35">
      <c r="A15" s="1" t="s">
        <v>106</v>
      </c>
      <c r="B15" s="134"/>
      <c r="C15" s="135"/>
    </row>
  </sheetData>
  <sheetProtection algorithmName="SHA-512" hashValue="aiNuT2IQ5Tp/trJTdpxs8z0FOz/eqwU+Br4FaYzZzDMeuKJJjrU7FnY60eIAenPoPp8/b8WhhHHLK4gkeWmVFQ==" saltValue="oHgmpeFWH2K+gvv/khxpKw==" spinCount="100000" sheet="1" objects="1" scenarios="1"/>
  <mergeCells count="11">
    <mergeCell ref="B12:C12"/>
    <mergeCell ref="B13:C13"/>
    <mergeCell ref="B14:C14"/>
    <mergeCell ref="B15:C15"/>
    <mergeCell ref="A1:C1"/>
    <mergeCell ref="A6:C6"/>
    <mergeCell ref="B7:C7"/>
    <mergeCell ref="B8:C8"/>
    <mergeCell ref="B9:C9"/>
    <mergeCell ref="B10:C10"/>
    <mergeCell ref="B11:C11"/>
  </mergeCells>
  <dataValidations count="1">
    <dataValidation type="list" allowBlank="1" showInputMessage="1" showErrorMessage="1" sqref="B15:C15">
      <formula1>"Biology 26.0101, Classics 26.9999, Drama &amp; Theatre 50.0501, Economics 45.0699, English 23.9999, History 54.0199, Management 52.0201, Media Arts 09.0199, Music 50.0901, Politics 45.0999, Psychology 42.2899, Social Work 13.9999"</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8" r:id="rId3" name="Check Box 2">
              <controlPr defaultSize="0" autoFill="0" autoLine="0" autoPict="0">
                <anchor moveWithCells="1">
                  <from>
                    <xdr:col>1</xdr:col>
                    <xdr:colOff>514350</xdr:colOff>
                    <xdr:row>6</xdr:row>
                    <xdr:rowOff>114300</xdr:rowOff>
                  </from>
                  <to>
                    <xdr:col>1</xdr:col>
                    <xdr:colOff>1327150</xdr:colOff>
                    <xdr:row>6</xdr:row>
                    <xdr:rowOff>323850</xdr:rowOff>
                  </to>
                </anchor>
              </controlPr>
            </control>
          </mc:Choice>
        </mc:AlternateContent>
        <mc:AlternateContent xmlns:mc="http://schemas.openxmlformats.org/markup-compatibility/2006">
          <mc:Choice Requires="x14">
            <control shapeId="4107" r:id="rId4" name="Check Box 11">
              <controlPr defaultSize="0" autoFill="0" autoLine="0" autoPict="0">
                <anchor moveWithCells="1">
                  <from>
                    <xdr:col>1</xdr:col>
                    <xdr:colOff>514350</xdr:colOff>
                    <xdr:row>7</xdr:row>
                    <xdr:rowOff>114300</xdr:rowOff>
                  </from>
                  <to>
                    <xdr:col>1</xdr:col>
                    <xdr:colOff>1327150</xdr:colOff>
                    <xdr:row>7</xdr:row>
                    <xdr:rowOff>323850</xdr:rowOff>
                  </to>
                </anchor>
              </controlPr>
            </control>
          </mc:Choice>
        </mc:AlternateContent>
        <mc:AlternateContent xmlns:mc="http://schemas.openxmlformats.org/markup-compatibility/2006">
          <mc:Choice Requires="x14">
            <control shapeId="4108" r:id="rId5" name="Check Box 12">
              <controlPr defaultSize="0" autoFill="0" autoLine="0" autoPict="0">
                <anchor moveWithCells="1">
                  <from>
                    <xdr:col>1</xdr:col>
                    <xdr:colOff>514350</xdr:colOff>
                    <xdr:row>8</xdr:row>
                    <xdr:rowOff>114300</xdr:rowOff>
                  </from>
                  <to>
                    <xdr:col>1</xdr:col>
                    <xdr:colOff>1327150</xdr:colOff>
                    <xdr:row>8</xdr:row>
                    <xdr:rowOff>323850</xdr:rowOff>
                  </to>
                </anchor>
              </controlPr>
            </control>
          </mc:Choice>
        </mc:AlternateContent>
        <mc:AlternateContent xmlns:mc="http://schemas.openxmlformats.org/markup-compatibility/2006">
          <mc:Choice Requires="x14">
            <control shapeId="4109" r:id="rId6" name="Check Box 13">
              <controlPr defaultSize="0" autoFill="0" autoLine="0" autoPict="0">
                <anchor moveWithCells="1">
                  <from>
                    <xdr:col>1</xdr:col>
                    <xdr:colOff>514350</xdr:colOff>
                    <xdr:row>9</xdr:row>
                    <xdr:rowOff>114300</xdr:rowOff>
                  </from>
                  <to>
                    <xdr:col>1</xdr:col>
                    <xdr:colOff>1327150</xdr:colOff>
                    <xdr:row>9</xdr:row>
                    <xdr:rowOff>323850</xdr:rowOff>
                  </to>
                </anchor>
              </controlPr>
            </control>
          </mc:Choice>
        </mc:AlternateContent>
        <mc:AlternateContent xmlns:mc="http://schemas.openxmlformats.org/markup-compatibility/2006">
          <mc:Choice Requires="x14">
            <control shapeId="4110" r:id="rId7" name="Check Box 14">
              <controlPr defaultSize="0" autoFill="0" autoLine="0" autoPict="0">
                <anchor moveWithCells="1">
                  <from>
                    <xdr:col>1</xdr:col>
                    <xdr:colOff>514350</xdr:colOff>
                    <xdr:row>10</xdr:row>
                    <xdr:rowOff>114300</xdr:rowOff>
                  </from>
                  <to>
                    <xdr:col>1</xdr:col>
                    <xdr:colOff>1327150</xdr:colOff>
                    <xdr:row>10</xdr:row>
                    <xdr:rowOff>323850</xdr:rowOff>
                  </to>
                </anchor>
              </controlPr>
            </control>
          </mc:Choice>
        </mc:AlternateContent>
        <mc:AlternateContent xmlns:mc="http://schemas.openxmlformats.org/markup-compatibility/2006">
          <mc:Choice Requires="x14">
            <control shapeId="4111" r:id="rId8" name="Check Box 15">
              <controlPr defaultSize="0" autoFill="0" autoLine="0" autoPict="0">
                <anchor moveWithCells="1">
                  <from>
                    <xdr:col>1</xdr:col>
                    <xdr:colOff>514350</xdr:colOff>
                    <xdr:row>11</xdr:row>
                    <xdr:rowOff>114300</xdr:rowOff>
                  </from>
                  <to>
                    <xdr:col>1</xdr:col>
                    <xdr:colOff>1327150</xdr:colOff>
                    <xdr:row>11</xdr:row>
                    <xdr:rowOff>323850</xdr:rowOff>
                  </to>
                </anchor>
              </controlPr>
            </control>
          </mc:Choice>
        </mc:AlternateContent>
        <mc:AlternateContent xmlns:mc="http://schemas.openxmlformats.org/markup-compatibility/2006">
          <mc:Choice Requires="x14">
            <control shapeId="4112" r:id="rId9" name="Check Box 16">
              <controlPr defaultSize="0" autoFill="0" autoLine="0" autoPict="0">
                <anchor moveWithCells="1">
                  <from>
                    <xdr:col>1</xdr:col>
                    <xdr:colOff>514350</xdr:colOff>
                    <xdr:row>12</xdr:row>
                    <xdr:rowOff>114300</xdr:rowOff>
                  </from>
                  <to>
                    <xdr:col>1</xdr:col>
                    <xdr:colOff>1327150</xdr:colOff>
                    <xdr:row>12</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Step 1 US loan application form</vt:lpstr>
      <vt:lpstr>Step 2 COA</vt:lpstr>
      <vt:lpstr>Step 3 Visa Letter</vt:lpstr>
      <vt:lpstr>Office Use</vt:lpstr>
      <vt:lpstr>'Step 1 US loan application form'!Print_Area</vt:lpstr>
      <vt:lpstr>'Step 3 Visa Letter'!Print_Area</vt:lpstr>
    </vt:vector>
  </TitlesOfParts>
  <Company>RHUL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Shears, Liesl</dc:creator>
  <cp:lastModifiedBy>Ellis, Amanda</cp:lastModifiedBy>
  <cp:lastPrinted>2017-04-26T12:20:08Z</cp:lastPrinted>
  <dcterms:created xsi:type="dcterms:W3CDTF">2014-04-09T15:39:18Z</dcterms:created>
  <dcterms:modified xsi:type="dcterms:W3CDTF">2021-06-09T10:31:06Z</dcterms:modified>
</cp:coreProperties>
</file>