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Academic Services\Student Advisory &amp; Wellbeing\International Student Support\Nicole Bester\US loans\Processed applications\2021-22\ACOA\"/>
    </mc:Choice>
  </mc:AlternateContent>
  <bookViews>
    <workbookView xWindow="0" yWindow="0" windowWidth="19200" windowHeight="11580"/>
  </bookViews>
  <sheets>
    <sheet name="Instructions" sheetId="5" r:id="rId1"/>
    <sheet name="Step 1 US loan application form" sheetId="3" r:id="rId2"/>
    <sheet name="Step 2 COA" sheetId="1" r:id="rId3"/>
    <sheet name="Step 3 Visa Letter" sheetId="2" r:id="rId4"/>
    <sheet name="Office Use" sheetId="4" r:id="rId5"/>
  </sheets>
  <definedNames>
    <definedName name="_xlnm.Print_Area" localSheetId="1">'Step 1 US loan application form'!$A$1:$C$22</definedName>
    <definedName name="_xlnm.Print_Area" localSheetId="3">'Step 3 Visa Letter'!$A$1:$B$58</definedName>
  </definedNames>
  <calcPr calcId="152511"/>
</workbook>
</file>

<file path=xl/calcChain.xml><?xml version="1.0" encoding="utf-8"?>
<calcChain xmlns="http://schemas.openxmlformats.org/spreadsheetml/2006/main">
  <c r="B14" i="1" l="1"/>
  <c r="G43" i="2" l="1"/>
  <c r="B42" i="2" s="1"/>
  <c r="G42" i="2"/>
  <c r="B41" i="2" s="1"/>
  <c r="C36" i="1" l="1"/>
  <c r="C37" i="1" l="1"/>
  <c r="C11" i="1" l="1"/>
  <c r="B17" i="2" l="1"/>
  <c r="B19" i="2"/>
  <c r="B18" i="2"/>
  <c r="A6" i="2"/>
  <c r="A5" i="2"/>
  <c r="A4" i="2"/>
  <c r="A3" i="2"/>
  <c r="A2" i="2"/>
  <c r="A1" i="2"/>
  <c r="B58" i="2"/>
  <c r="B43" i="2"/>
  <c r="B38" i="2"/>
  <c r="B27" i="1" l="1"/>
  <c r="B15" i="1"/>
  <c r="C13" i="1"/>
  <c r="C12" i="1"/>
  <c r="C10" i="1"/>
  <c r="C9" i="1"/>
  <c r="C8" i="1"/>
  <c r="C7" i="1"/>
  <c r="C6" i="1"/>
  <c r="C5" i="1"/>
  <c r="C15" i="1" l="1"/>
  <c r="B19" i="1" s="1"/>
  <c r="B26" i="1" s="1"/>
  <c r="B29" i="1" s="1"/>
  <c r="B31" i="1" s="1"/>
  <c r="C27" i="1" s="1"/>
  <c r="C26" i="1" l="1"/>
  <c r="C29" i="1" s="1"/>
  <c r="C30" i="1" s="1"/>
  <c r="C31" i="1" s="1"/>
</calcChain>
</file>

<file path=xl/sharedStrings.xml><?xml version="1.0" encoding="utf-8"?>
<sst xmlns="http://schemas.openxmlformats.org/spreadsheetml/2006/main" count="131" uniqueCount="122">
  <si>
    <t>Cost of Attendance (COA)</t>
  </si>
  <si>
    <t>Pound Sterling</t>
  </si>
  <si>
    <t>US Dollar</t>
  </si>
  <si>
    <t>Room</t>
  </si>
  <si>
    <t>Board</t>
  </si>
  <si>
    <t>Books/materials</t>
  </si>
  <si>
    <t>Travel (with student discount)</t>
  </si>
  <si>
    <t>Personal</t>
  </si>
  <si>
    <t xml:space="preserve">Visa fees </t>
  </si>
  <si>
    <t>Two flights to US</t>
  </si>
  <si>
    <t>Total</t>
  </si>
  <si>
    <t xml:space="preserve">Exchange Rate  £1:$ </t>
  </si>
  <si>
    <t>Total COA is</t>
  </si>
  <si>
    <t>EFA (£)</t>
  </si>
  <si>
    <t>EFA ($)</t>
  </si>
  <si>
    <t>Loan eligibility</t>
  </si>
  <si>
    <t>Stafford Unsubsidised</t>
  </si>
  <si>
    <t>GRAD PLUS</t>
  </si>
  <si>
    <t>COA</t>
  </si>
  <si>
    <t>EFA (other aid)</t>
  </si>
  <si>
    <t>EFC</t>
  </si>
  <si>
    <t>Initial Amount</t>
  </si>
  <si>
    <t>Maximum Amount</t>
  </si>
  <si>
    <t>Please enter the amount you would like to borrow (this may not be more than the Eligible Amount as shown above)</t>
  </si>
  <si>
    <t>Total PLUS loan you may borrow incl fees</t>
  </si>
  <si>
    <t>I would like to borrow the PLUS loan fees</t>
  </si>
  <si>
    <t>Please enter Yes or No</t>
  </si>
  <si>
    <t>Annual Limit</t>
  </si>
  <si>
    <t>Aggregate Limit</t>
  </si>
  <si>
    <t>Unsubsidised and subsidised loans(combined)- including undergraduate loans</t>
  </si>
  <si>
    <t>$20,500</t>
  </si>
  <si>
    <t>$138,500</t>
  </si>
  <si>
    <t>COA=Cost of Attendance</t>
  </si>
  <si>
    <t>EFC=Estimated Financial Contribution</t>
  </si>
  <si>
    <t>EFA=Estimated Financial Assistance</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</si>
  <si>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</si>
  <si>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</si>
  <si>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</si>
  <si>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</si>
  <si>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</si>
  <si>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</si>
  <si>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</si>
  <si>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</si>
  <si>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</si>
  <si>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</si>
  <si>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</si>
  <si>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</si>
  <si>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</si>
  <si>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</si>
  <si>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</si>
  <si>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</si>
  <si>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</si>
  <si>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</si>
  <si>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</si>
  <si>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</si>
  <si>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</si>
  <si>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</si>
  <si>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</si>
  <si>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International Funding Coordinator</t>
  </si>
  <si>
    <t>Date Issued</t>
  </si>
  <si>
    <t>Full name</t>
  </si>
  <si>
    <t>1st line of address</t>
  </si>
  <si>
    <t>Post code/ Zip code</t>
  </si>
  <si>
    <t>Country</t>
  </si>
  <si>
    <t>College ID</t>
  </si>
  <si>
    <t>Complete the yellow boxes</t>
  </si>
  <si>
    <t>Tuition fees</t>
  </si>
  <si>
    <t>Postgraduate Student</t>
  </si>
  <si>
    <t>Immigration Health Sub-charge</t>
  </si>
  <si>
    <t>Course Length in years</t>
  </si>
  <si>
    <t xml:space="preserve">Stafford loan origination fees </t>
  </si>
  <si>
    <t>State</t>
  </si>
  <si>
    <t>City</t>
  </si>
  <si>
    <r>
      <t xml:space="preserve">Add </t>
    </r>
    <r>
      <rPr>
        <b/>
        <u/>
        <sz val="12"/>
        <rFont val="Arial"/>
        <family val="2"/>
      </rPr>
      <t>estimated</t>
    </r>
    <r>
      <rPr>
        <b/>
        <sz val="12"/>
        <rFont val="Arial"/>
        <family val="2"/>
      </rPr>
      <t xml:space="preserve"> PLUS loan origination fees</t>
    </r>
  </si>
  <si>
    <t>Stafford</t>
  </si>
  <si>
    <t>Plus</t>
  </si>
  <si>
    <t>Term 1</t>
  </si>
  <si>
    <t>Term 2</t>
  </si>
  <si>
    <t>First Name</t>
  </si>
  <si>
    <t>Surname</t>
  </si>
  <si>
    <t>Social Security No.</t>
  </si>
  <si>
    <t>Course of Study</t>
  </si>
  <si>
    <t xml:space="preserve">Level of Study </t>
  </si>
  <si>
    <t>Section 1 Personal Information</t>
  </si>
  <si>
    <t xml:space="preserve">Date of Birth </t>
  </si>
  <si>
    <t>if Yes please give full details of the source of funding and amounts</t>
  </si>
  <si>
    <t>Section 2 Existing Financial Awards</t>
  </si>
  <si>
    <t>Section 3 Document Checklist</t>
  </si>
  <si>
    <t>Documents prepared</t>
  </si>
  <si>
    <t>Section 4 Declaration</t>
  </si>
  <si>
    <t>I declare that the information I submit to the International Funding Coordinator is to the best of my knowledge true and accurate</t>
  </si>
  <si>
    <t>I understand that the amount RHUL receives will depend on the exchange rate on the day RHUL requests the funds from the US Treasury. If, due to exchange rate fluctuations this means the loans do not cover the full cost of my tuition I will become liable</t>
  </si>
  <si>
    <t xml:space="preserve">D.O.B. </t>
  </si>
  <si>
    <t>HOW MUCH YOU CAN BORROW ==&gt;</t>
  </si>
  <si>
    <t>Subsidised</t>
  </si>
  <si>
    <t>Unsubsidised</t>
  </si>
  <si>
    <t>PLUS</t>
  </si>
  <si>
    <t>Approved Loan amounts</t>
  </si>
  <si>
    <t>ISIR checks</t>
  </si>
  <si>
    <t>US Citizen/Eligible Non-citizen</t>
  </si>
  <si>
    <t>SSN match</t>
  </si>
  <si>
    <t>Selective Service</t>
  </si>
  <si>
    <t>HS diploma or equivalent</t>
  </si>
  <si>
    <t>Cleared drug conviction flag</t>
  </si>
  <si>
    <t>Under aggregate limits</t>
  </si>
  <si>
    <t>Dependency status</t>
  </si>
  <si>
    <t>CIP code</t>
  </si>
  <si>
    <t>Gross</t>
  </si>
  <si>
    <t>Net</t>
  </si>
  <si>
    <t xml:space="preserve">US Federal Loans </t>
  </si>
  <si>
    <r>
      <rPr>
        <b/>
        <sz val="18"/>
        <color rgb="FFFF0000"/>
        <rFont val="Calibri"/>
        <family val="2"/>
        <scheme val="minor"/>
      </rPr>
      <t xml:space="preserve">STEP 1 </t>
    </r>
    <r>
      <rPr>
        <b/>
        <sz val="18"/>
        <rFont val="Calibri"/>
        <family val="2"/>
        <scheme val="minor"/>
      </rPr>
      <t xml:space="preserve">: Complete US loan application form </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</si>
  <si>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</si>
  <si>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STEP 3</t>
    </r>
    <r>
      <rPr>
        <b/>
        <sz val="18"/>
        <rFont val="Calibri"/>
        <family val="2"/>
        <scheme val="minor"/>
      </rPr>
      <t xml:space="preserve"> : Ensure your name, DOB &amp; student number on visa letter is accurate</t>
    </r>
  </si>
  <si>
    <t>TBC</t>
  </si>
  <si>
    <t>Signed &amp; Date</t>
  </si>
  <si>
    <t>Academic year 2021-22</t>
  </si>
  <si>
    <t>Please enter the amount (in GBP or USD, not both) of any scholarships/ grants you are receiving for 2021-2022 academic year</t>
  </si>
  <si>
    <r>
      <rPr>
        <b/>
        <sz val="18"/>
        <color rgb="FFFF0000"/>
        <rFont val="Calibri"/>
        <family val="2"/>
        <scheme val="minor"/>
      </rPr>
      <t>STEP 4</t>
    </r>
    <r>
      <rPr>
        <b/>
        <sz val="18"/>
        <rFont val="Calibri"/>
        <family val="2"/>
        <scheme val="minor"/>
      </rPr>
      <t xml:space="preserve"> : Save and send spreadsheet along with the relevant documents to usloans@rhul.ac.uk</t>
    </r>
  </si>
  <si>
    <t>For Academic Year 2021/22</t>
  </si>
  <si>
    <t>Amanda Ellis</t>
  </si>
  <si>
    <t>Federal Direct Loan Application Form for 2021/22</t>
  </si>
  <si>
    <t>Will you be in receipt of any bursaries or scholarships during the academic year 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</si>
</sst>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409]#,##0"/>
    <numFmt numFmtId="166" formatCode="[$$-409]#,##0.00"/>
    <numFmt numFmtId="167" formatCode="[$-809]d\ mmmm\ yyyy;@"/>
  </numFmts>
  <fonts count="29"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sz val="12"/>
      <name val="Arial"/>
      <family val="2"/>
    </font>
    <font>
      <sz val="11"/>
      <name val="Arial"/>
      <family val="2"/>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b/>
      <i/>
      <sz val="10"/>
      <name val="Arial"/>
      <family val="2"/>
    </font>
    <font>
      <b/>
      <sz val="18"/>
      <color theme="1"/>
      <name val="Times New Roman"/>
      <family val="1"/>
    </font>
    <font>
      <i/>
      <sz val="24"/>
      <name val="Arial"/>
      <family val="2"/>
    </font>
    <font>
      <sz val="11"/>
      <color theme="1"/>
      <name val="Arial"/>
      <family val="2"/>
    </font>
    <font>
      <sz val="10"/>
      <name val="Arial"/>
      <family val="2"/>
    </font>
    <font>
      <b/>
      <u/>
      <sz val="12"/>
      <name val="Arial"/>
      <family val="2"/>
    </font>
    <font>
      <b/>
      <sz val="11"/>
      <name val="Arial"/>
      <family val="2"/>
    </font>
    <font>
      <b/>
      <sz val="11"/>
      <color theme="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sz val="28"/>
      <color theme="1"/>
      <name val="Calibri"/>
      <family val="2"/>
      <scheme val="minor"/>
    </font>
    <font>
      <u/>
      <sz val="11"/>
      <color theme="10"/>
      <name val="Calibri"/>
      <family val="2"/>
      <scheme val="minor"/>
    </font>
    <font>
      <b/>
      <sz val="18"/>
      <color theme="10"/>
      <name val="Calibri"/>
      <family val="2"/>
      <scheme val="minor"/>
    </font>
    <font>
      <b/>
      <sz val="1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7" fillId="0" borderId="0"/>
    <xf numFmtId="43" fontId="2" fillId="0" borderId="0" applyFont="0" applyFill="0" applyBorder="0" applyAlignment="0" applyProtection="0"/>
    <xf numFmtId="0" fontId="26" fillId="0" borderId="0" applyNumberFormat="0" applyFill="0" applyBorder="0" applyAlignment="0" applyProtection="0"/>
  </cellStyleXfs>
  <cellXfs count="140">
    <xf numFmtId="0" fontId="0" fillId="0" borderId="0" xfId="0"/>
    <xf numFmtId="0" fontId="0" fillId="0" borderId="12" xfId="0" applyBorder="1"/>
    <xf numFmtId="0" fontId="0" fillId="0" borderId="12" xfId="0" applyBorder="1" applyAlignment="1">
      <alignment wrapText="1"/>
    </xf>
    <xf numFmtId="0" fontId="0" fillId="5" borderId="12" xfId="0" applyFill="1" applyBorder="1" applyProtection="1">
      <protection locked="0"/>
    </xf>
    <xf numFmtId="3" fontId="16" fillId="2" borderId="0" xfId="0" applyNumberFormat="1" applyFont="1" applyFill="1" applyProtection="1">
      <protection locked="0"/>
    </xf>
    <xf numFmtId="1" fontId="4" fillId="2" borderId="7" xfId="0" applyNumberFormat="1" applyFont="1" applyFill="1" applyBorder="1" applyProtection="1">
      <protection locked="0"/>
    </xf>
    <xf numFmtId="165" fontId="16" fillId="2" borderId="0"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0" xfId="0" applyNumberFormat="1" applyFont="1" applyFill="1" applyBorder="1" applyProtection="1">
      <protection locked="0"/>
    </xf>
    <xf numFmtId="0" fontId="5" fillId="2" borderId="2" xfId="0" applyFont="1" applyFill="1" applyBorder="1" applyProtection="1">
      <protection locked="0"/>
    </xf>
    <xf numFmtId="0" fontId="2" fillId="2" borderId="1" xfId="0" applyFont="1" applyFill="1" applyBorder="1" applyAlignment="1" applyProtection="1">
      <alignment horizontal="left"/>
      <protection locked="0"/>
    </xf>
    <xf numFmtId="14" fontId="2" fillId="2" borderId="1" xfId="0" applyNumberFormat="1" applyFont="1" applyFill="1" applyBorder="1" applyAlignment="1" applyProtection="1">
      <alignment horizontal="left"/>
      <protection locked="0"/>
    </xf>
    <xf numFmtId="164" fontId="16" fillId="2" borderId="1" xfId="0" applyNumberFormat="1"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0" fillId="6" borderId="0" xfId="0" applyFill="1" applyProtection="1"/>
    <xf numFmtId="0" fontId="0" fillId="6" borderId="0" xfId="0" applyFill="1" applyBorder="1" applyProtection="1"/>
    <xf numFmtId="0" fontId="0" fillId="6" borderId="12" xfId="0" applyFill="1" applyBorder="1" applyProtection="1"/>
    <xf numFmtId="0" fontId="0" fillId="6" borderId="12" xfId="0" applyFill="1" applyBorder="1" applyAlignment="1" applyProtection="1">
      <alignment wrapText="1"/>
    </xf>
    <xf numFmtId="0" fontId="14" fillId="6" borderId="0" xfId="0" applyFont="1" applyFill="1" applyAlignment="1" applyProtection="1">
      <alignment horizontal="left"/>
    </xf>
    <xf numFmtId="0" fontId="7" fillId="6" borderId="0" xfId="0" applyFont="1" applyFill="1" applyAlignment="1" applyProtection="1">
      <alignment horizontal="center"/>
    </xf>
    <xf numFmtId="0" fontId="14" fillId="6" borderId="0" xfId="0" applyFont="1" applyFill="1" applyAlignment="1" applyProtection="1">
      <alignment horizontal="left" wrapText="1"/>
    </xf>
    <xf numFmtId="49" fontId="7" fillId="6" borderId="0" xfId="0" applyNumberFormat="1" applyFont="1" applyFill="1" applyAlignment="1" applyProtection="1">
      <alignment horizontal="center"/>
    </xf>
    <xf numFmtId="14" fontId="14" fillId="6" borderId="0" xfId="0" applyNumberFormat="1" applyFont="1" applyFill="1" applyAlignment="1" applyProtection="1">
      <alignment horizontal="left"/>
    </xf>
    <xf numFmtId="49" fontId="4" fillId="6" borderId="0" xfId="0" applyNumberFormat="1" applyFont="1" applyFill="1" applyAlignment="1" applyProtection="1">
      <alignment horizontal="center"/>
    </xf>
    <xf numFmtId="0" fontId="4" fillId="6" borderId="0" xfId="0" applyFont="1" applyFill="1" applyAlignment="1" applyProtection="1">
      <alignment horizontal="center"/>
    </xf>
    <xf numFmtId="0" fontId="8" fillId="6" borderId="0" xfId="0" applyFont="1" applyFill="1" applyProtection="1"/>
    <xf numFmtId="0" fontId="9" fillId="6" borderId="0" xfId="0" applyFont="1" applyFill="1" applyAlignment="1" applyProtection="1">
      <alignment horizontal="left"/>
    </xf>
    <xf numFmtId="0" fontId="10" fillId="6" borderId="0" xfId="0" applyFont="1" applyFill="1" applyProtection="1"/>
    <xf numFmtId="0" fontId="11" fillId="6" borderId="12" xfId="0" applyFont="1" applyFill="1" applyBorder="1" applyAlignment="1" applyProtection="1">
      <alignment horizontal="center" vertical="top" wrapText="1"/>
    </xf>
    <xf numFmtId="0" fontId="3" fillId="6" borderId="12"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Protection="1"/>
    <xf numFmtId="167" fontId="3" fillId="6" borderId="12" xfId="0" applyNumberFormat="1" applyFont="1" applyFill="1" applyBorder="1" applyAlignment="1" applyProtection="1">
      <alignment horizontal="center"/>
    </xf>
    <xf numFmtId="167" fontId="3" fillId="6" borderId="0" xfId="0" applyNumberFormat="1" applyFont="1" applyFill="1" applyBorder="1" applyAlignment="1" applyProtection="1">
      <alignment horizontal="center"/>
    </xf>
    <xf numFmtId="0" fontId="12" fillId="6" borderId="0" xfId="0" applyFont="1" applyFill="1" applyProtection="1"/>
    <xf numFmtId="0" fontId="5" fillId="6" borderId="0" xfId="0" applyFont="1" applyFill="1" applyProtection="1"/>
    <xf numFmtId="0" fontId="12" fillId="6" borderId="0" xfId="0" applyNumberFormat="1" applyFont="1" applyFill="1" applyProtection="1"/>
    <xf numFmtId="164" fontId="3" fillId="6" borderId="12" xfId="0" applyNumberFormat="1" applyFont="1" applyFill="1" applyBorder="1" applyAlignment="1" applyProtection="1">
      <alignment horizontal="center"/>
    </xf>
    <xf numFmtId="164" fontId="3" fillId="6" borderId="0" xfId="0" applyNumberFormat="1" applyFont="1" applyFill="1" applyBorder="1" applyAlignment="1" applyProtection="1">
      <alignment horizontal="center"/>
    </xf>
    <xf numFmtId="0" fontId="11" fillId="6" borderId="0" xfId="0" applyFont="1" applyFill="1" applyProtection="1"/>
    <xf numFmtId="0" fontId="11" fillId="6" borderId="12" xfId="0" applyNumberFormat="1" applyFont="1" applyFill="1" applyBorder="1" applyAlignment="1" applyProtection="1">
      <alignment horizontal="center"/>
    </xf>
    <xf numFmtId="0" fontId="11" fillId="6" borderId="0" xfId="0" applyNumberFormat="1" applyFont="1" applyFill="1" applyBorder="1" applyAlignment="1" applyProtection="1">
      <alignment horizontal="center"/>
    </xf>
    <xf numFmtId="166" fontId="3" fillId="6" borderId="12" xfId="0" applyNumberFormat="1" applyFont="1" applyFill="1" applyBorder="1" applyAlignment="1" applyProtection="1">
      <alignment horizontal="center"/>
      <protection locked="0"/>
    </xf>
    <xf numFmtId="166" fontId="3" fillId="6" borderId="0" xfId="0" applyNumberFormat="1" applyFont="1" applyFill="1" applyBorder="1" applyAlignment="1" applyProtection="1">
      <alignment horizontal="center"/>
    </xf>
    <xf numFmtId="0" fontId="11" fillId="6" borderId="13" xfId="0" applyFont="1" applyFill="1" applyBorder="1" applyAlignment="1" applyProtection="1">
      <alignment horizontal="center" vertical="top" wrapText="1"/>
    </xf>
    <xf numFmtId="0" fontId="0" fillId="6" borderId="0" xfId="0" applyNumberFormat="1" applyFill="1" applyProtection="1"/>
    <xf numFmtId="0" fontId="0" fillId="6" borderId="12" xfId="0" applyNumberFormat="1" applyFill="1" applyBorder="1" applyProtection="1"/>
    <xf numFmtId="0" fontId="20" fillId="6" borderId="12" xfId="0" applyFont="1" applyFill="1" applyBorder="1" applyProtection="1"/>
    <xf numFmtId="166" fontId="19" fillId="6" borderId="12" xfId="0" applyNumberFormat="1" applyFont="1" applyFill="1" applyBorder="1" applyAlignment="1" applyProtection="1">
      <alignment horizontal="center"/>
    </xf>
    <xf numFmtId="0" fontId="3" fillId="6" borderId="12" xfId="0" applyFont="1" applyFill="1" applyBorder="1" applyProtection="1">
      <protection locked="0"/>
    </xf>
    <xf numFmtId="166" fontId="3" fillId="6" borderId="12" xfId="0" applyNumberFormat="1" applyFont="1" applyFill="1" applyBorder="1" applyProtection="1"/>
    <xf numFmtId="0" fontId="3" fillId="6" borderId="13" xfId="0" applyFont="1" applyFill="1" applyBorder="1" applyAlignment="1" applyProtection="1">
      <alignment horizontal="center"/>
    </xf>
    <xf numFmtId="0" fontId="11" fillId="6" borderId="0" xfId="0" applyFont="1" applyFill="1" applyBorder="1" applyAlignment="1" applyProtection="1">
      <alignment horizontal="center" vertical="top" wrapText="1"/>
    </xf>
    <xf numFmtId="167" fontId="12" fillId="6" borderId="0" xfId="0" applyNumberFormat="1" applyFont="1" applyFill="1" applyAlignment="1" applyProtection="1">
      <alignment horizontal="left"/>
    </xf>
    <xf numFmtId="0" fontId="0" fillId="0" borderId="12" xfId="0" applyFill="1" applyBorder="1" applyAlignment="1">
      <alignment horizontal="center"/>
    </xf>
    <xf numFmtId="0" fontId="0" fillId="7" borderId="0" xfId="0" applyFill="1" applyProtection="1"/>
    <xf numFmtId="165" fontId="0" fillId="4" borderId="12" xfId="0" applyNumberFormat="1" applyFill="1" applyBorder="1" applyProtection="1">
      <protection locked="0"/>
    </xf>
    <xf numFmtId="0" fontId="1" fillId="0" borderId="0" xfId="0" applyFont="1" applyProtection="1"/>
    <xf numFmtId="0" fontId="16" fillId="0" borderId="0" xfId="0" applyFont="1" applyProtection="1"/>
    <xf numFmtId="0" fontId="3" fillId="0" borderId="0" xfId="0" applyFont="1" applyAlignment="1" applyProtection="1">
      <alignment horizontal="center" wrapText="1"/>
    </xf>
    <xf numFmtId="0" fontId="2" fillId="0" borderId="0" xfId="0" applyFont="1" applyAlignment="1" applyProtection="1">
      <alignment wrapText="1"/>
    </xf>
    <xf numFmtId="164" fontId="16" fillId="0" borderId="0" xfId="0" applyNumberFormat="1" applyFont="1" applyProtection="1"/>
    <xf numFmtId="0" fontId="3" fillId="0" borderId="0" xfId="0" applyFont="1" applyAlignment="1" applyProtection="1">
      <alignment horizontal="center"/>
    </xf>
    <xf numFmtId="0" fontId="16" fillId="0" borderId="0" xfId="0" applyFont="1" applyAlignment="1" applyProtection="1">
      <alignment horizontal="center"/>
    </xf>
    <xf numFmtId="165" fontId="16" fillId="0" borderId="0" xfId="0" applyNumberFormat="1" applyFont="1" applyProtection="1"/>
    <xf numFmtId="3" fontId="16" fillId="0" borderId="0" xfId="0" applyNumberFormat="1" applyFont="1" applyFill="1" applyProtection="1"/>
    <xf numFmtId="0" fontId="5" fillId="0" borderId="0" xfId="0" applyFont="1" applyProtection="1"/>
    <xf numFmtId="0" fontId="13" fillId="0" borderId="2" xfId="0" applyFont="1" applyFill="1" applyBorder="1" applyProtection="1"/>
    <xf numFmtId="165" fontId="16" fillId="0" borderId="0" xfId="0" applyNumberFormat="1" applyFont="1" applyFill="1" applyAlignment="1" applyProtection="1">
      <alignment horizontal="right"/>
    </xf>
    <xf numFmtId="0" fontId="4" fillId="3" borderId="1" xfId="0" applyFont="1" applyFill="1" applyBorder="1" applyProtection="1"/>
    <xf numFmtId="2" fontId="4" fillId="3" borderId="2" xfId="0" applyNumberFormat="1" applyFont="1" applyFill="1" applyBorder="1" applyProtection="1"/>
    <xf numFmtId="0" fontId="16" fillId="0" borderId="0" xfId="0" applyFont="1" applyFill="1" applyProtection="1"/>
    <xf numFmtId="0" fontId="3" fillId="3" borderId="0" xfId="0" applyFont="1" applyFill="1" applyAlignment="1" applyProtection="1">
      <alignment horizontal="right"/>
    </xf>
    <xf numFmtId="165" fontId="3" fillId="3" borderId="0" xfId="0" applyNumberFormat="1" applyFont="1" applyFill="1" applyProtection="1"/>
    <xf numFmtId="0" fontId="16" fillId="3" borderId="3" xfId="0" applyFont="1" applyFill="1" applyBorder="1" applyAlignment="1" applyProtection="1">
      <alignment wrapText="1"/>
    </xf>
    <xf numFmtId="0" fontId="3" fillId="3" borderId="4" xfId="0" applyFont="1" applyFill="1" applyBorder="1" applyAlignment="1" applyProtection="1">
      <alignment horizontal="right" wrapText="1"/>
    </xf>
    <xf numFmtId="0" fontId="3" fillId="3" borderId="5" xfId="0" applyFont="1" applyFill="1" applyBorder="1" applyAlignment="1" applyProtection="1">
      <alignment horizontal="right" wrapText="1"/>
    </xf>
    <xf numFmtId="0" fontId="3" fillId="3" borderId="6" xfId="0" applyFont="1" applyFill="1" applyBorder="1" applyAlignment="1" applyProtection="1">
      <alignment wrapText="1"/>
    </xf>
    <xf numFmtId="0" fontId="13" fillId="0" borderId="5" xfId="0" applyFont="1" applyFill="1" applyBorder="1" applyProtection="1"/>
    <xf numFmtId="0" fontId="3" fillId="3" borderId="1"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2" xfId="0" applyFont="1" applyFill="1" applyBorder="1" applyAlignment="1" applyProtection="1">
      <alignment horizontal="center" wrapText="1"/>
    </xf>
    <xf numFmtId="0" fontId="16" fillId="0" borderId="0" xfId="0" applyFont="1" applyAlignment="1" applyProtection="1">
      <alignment wrapText="1"/>
    </xf>
    <xf numFmtId="0" fontId="16" fillId="0" borderId="9" xfId="0" applyFont="1" applyBorder="1" applyProtection="1"/>
    <xf numFmtId="165" fontId="2" fillId="0" borderId="0" xfId="0" applyNumberFormat="1" applyFont="1" applyBorder="1" applyProtection="1"/>
    <xf numFmtId="165" fontId="16" fillId="0" borderId="10" xfId="0" applyNumberFormat="1" applyFont="1" applyBorder="1" applyProtection="1"/>
    <xf numFmtId="0" fontId="16" fillId="0" borderId="9" xfId="0" applyFont="1" applyFill="1" applyBorder="1" applyAlignment="1" applyProtection="1">
      <alignment wrapText="1"/>
    </xf>
    <xf numFmtId="165" fontId="6" fillId="0" borderId="0" xfId="0" applyNumberFormat="1" applyFont="1" applyFill="1" applyBorder="1" applyProtection="1"/>
    <xf numFmtId="165" fontId="16" fillId="0" borderId="10" xfId="0" applyNumberFormat="1" applyFont="1" applyFill="1" applyBorder="1" applyProtection="1"/>
    <xf numFmtId="165" fontId="16" fillId="0" borderId="0" xfId="0" applyNumberFormat="1" applyFont="1" applyFill="1" applyProtection="1"/>
    <xf numFmtId="165" fontId="16" fillId="0" borderId="0" xfId="0" applyNumberFormat="1" applyFont="1" applyBorder="1" applyProtection="1"/>
    <xf numFmtId="0" fontId="1" fillId="0" borderId="12" xfId="0" applyFont="1" applyFill="1" applyBorder="1" applyProtection="1"/>
    <xf numFmtId="165" fontId="1" fillId="0" borderId="12" xfId="0" applyNumberFormat="1" applyFont="1" applyFill="1" applyBorder="1" applyProtection="1"/>
    <xf numFmtId="165" fontId="1" fillId="0" borderId="0" xfId="0" applyNumberFormat="1" applyFont="1" applyFill="1" applyBorder="1" applyProtection="1"/>
    <xf numFmtId="0" fontId="16" fillId="0" borderId="0" xfId="0" applyFont="1" applyFill="1" applyBorder="1" applyProtection="1"/>
    <xf numFmtId="165" fontId="1" fillId="0" borderId="0" xfId="0" applyNumberFormat="1" applyFont="1" applyAlignment="1" applyProtection="1">
      <alignment horizontal="right"/>
    </xf>
    <xf numFmtId="165" fontId="1" fillId="0" borderId="0" xfId="0" applyNumberFormat="1" applyFont="1" applyProtection="1"/>
    <xf numFmtId="165" fontId="16" fillId="3" borderId="3" xfId="0" applyNumberFormat="1" applyFont="1" applyFill="1" applyBorder="1" applyProtection="1"/>
    <xf numFmtId="166" fontId="5" fillId="0" borderId="0" xfId="0" applyNumberFormat="1" applyFont="1" applyProtection="1"/>
    <xf numFmtId="0" fontId="3" fillId="3" borderId="9" xfId="0" applyFont="1" applyFill="1" applyBorder="1" applyAlignment="1" applyProtection="1">
      <alignment wrapText="1"/>
    </xf>
    <xf numFmtId="166" fontId="16" fillId="0" borderId="0" xfId="0" applyNumberFormat="1" applyFont="1" applyProtection="1"/>
    <xf numFmtId="166" fontId="3" fillId="3" borderId="0" xfId="0" applyNumberFormat="1" applyFont="1" applyFill="1" applyBorder="1" applyProtection="1"/>
    <xf numFmtId="165" fontId="3" fillId="3" borderId="10" xfId="0" applyNumberFormat="1" applyFont="1" applyFill="1" applyBorder="1" applyProtection="1"/>
    <xf numFmtId="166" fontId="16" fillId="0" borderId="0" xfId="0" applyNumberFormat="1" applyFont="1" applyFill="1" applyProtection="1"/>
    <xf numFmtId="0" fontId="3" fillId="3" borderId="6" xfId="0" applyFont="1" applyFill="1" applyBorder="1" applyProtection="1"/>
    <xf numFmtId="0" fontId="3" fillId="3" borderId="7" xfId="0" applyFont="1" applyFill="1" applyBorder="1" applyProtection="1"/>
    <xf numFmtId="165" fontId="3" fillId="3" borderId="11" xfId="0" applyNumberFormat="1" applyFont="1" applyFill="1" applyBorder="1" applyProtection="1"/>
    <xf numFmtId="0" fontId="3" fillId="3" borderId="1" xfId="0" applyFont="1" applyFill="1" applyBorder="1" applyAlignment="1" applyProtection="1"/>
    <xf numFmtId="0" fontId="6" fillId="3" borderId="2" xfId="0" applyFont="1" applyFill="1"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xf numFmtId="0" fontId="2" fillId="0" borderId="0" xfId="0" applyFont="1" applyAlignment="1" applyProtection="1">
      <alignment horizontal="center" wrapText="1"/>
    </xf>
    <xf numFmtId="0" fontId="4" fillId="0" borderId="0" xfId="0" applyFont="1" applyProtection="1"/>
    <xf numFmtId="0" fontId="6" fillId="0" borderId="0" xfId="0" applyFont="1" applyProtection="1"/>
    <xf numFmtId="0" fontId="27" fillId="6" borderId="3" xfId="3" applyFont="1" applyFill="1" applyBorder="1" applyAlignment="1" applyProtection="1">
      <alignment horizontal="left" vertical="top" wrapText="1"/>
    </xf>
    <xf numFmtId="0" fontId="27" fillId="6" borderId="4" xfId="3" applyFont="1" applyFill="1" applyBorder="1" applyAlignment="1" applyProtection="1">
      <alignment horizontal="left" vertical="top" wrapText="1"/>
    </xf>
    <xf numFmtId="0" fontId="27" fillId="6" borderId="5" xfId="3" applyFont="1" applyFill="1" applyBorder="1" applyAlignment="1" applyProtection="1">
      <alignment horizontal="left" vertical="top" wrapText="1"/>
    </xf>
    <xf numFmtId="0" fontId="27" fillId="6" borderId="9" xfId="3" applyFont="1" applyFill="1" applyBorder="1" applyAlignment="1" applyProtection="1">
      <alignment horizontal="left" vertical="top" wrapText="1"/>
    </xf>
    <xf numFmtId="0" fontId="27" fillId="6" borderId="0" xfId="3" applyFont="1" applyFill="1" applyBorder="1" applyAlignment="1" applyProtection="1">
      <alignment horizontal="left" vertical="top" wrapText="1"/>
    </xf>
    <xf numFmtId="0" fontId="27" fillId="6" borderId="10" xfId="3" applyFont="1" applyFill="1" applyBorder="1" applyAlignment="1" applyProtection="1">
      <alignment horizontal="left" vertical="top" wrapText="1"/>
    </xf>
    <xf numFmtId="0" fontId="27" fillId="6" borderId="6" xfId="3" applyFont="1" applyFill="1" applyBorder="1" applyAlignment="1" applyProtection="1">
      <alignment horizontal="left" vertical="top" wrapText="1"/>
    </xf>
    <xf numFmtId="0" fontId="27" fillId="6" borderId="7" xfId="3" applyFont="1" applyFill="1" applyBorder="1" applyAlignment="1" applyProtection="1">
      <alignment horizontal="left" vertical="top" wrapText="1"/>
    </xf>
    <xf numFmtId="0" fontId="27" fillId="6" borderId="11" xfId="3" applyFont="1" applyFill="1" applyBorder="1" applyAlignment="1" applyProtection="1">
      <alignment horizontal="left" vertical="top" wrapText="1"/>
    </xf>
    <xf numFmtId="0" fontId="25" fillId="6" borderId="12" xfId="0" applyFont="1" applyFill="1" applyBorder="1" applyAlignment="1" applyProtection="1">
      <alignment horizontal="center"/>
    </xf>
    <xf numFmtId="0" fontId="23" fillId="0" borderId="12" xfId="0" applyFont="1" applyBorder="1" applyAlignment="1" applyProtection="1">
      <alignment horizontal="left" vertical="top" wrapText="1"/>
    </xf>
    <xf numFmtId="0" fontId="0" fillId="3" borderId="12" xfId="0" applyFill="1" applyBorder="1" applyAlignment="1" applyProtection="1">
      <alignment horizontal="center"/>
    </xf>
    <xf numFmtId="0" fontId="21" fillId="6" borderId="0" xfId="0" applyFont="1" applyFill="1" applyAlignment="1" applyProtection="1">
      <alignment horizontal="left"/>
    </xf>
    <xf numFmtId="0" fontId="15" fillId="2" borderId="0" xfId="0" applyFont="1" applyFill="1" applyAlignment="1" applyProtection="1">
      <alignment horizontal="center" vertical="center"/>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3" borderId="9"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4">
    <cellStyle name="Comma 2" xfId="2"/>
    <cellStyle name="Hyperlink" xfId="3" builtinId="8"/>
    <cellStyle name="Normal" xfId="0" builtinId="0"/>
    <cellStyle name="Normal 2" xfId="1"/>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protection locked="1" hidden="0"/>
    </dxf>
    <dxf>
      <border outline="0">
        <bottom style="thin">
          <color indexed="64"/>
        </bottom>
      </border>
    </dxf>
    <dxf>
      <font>
        <strike val="0"/>
        <outline val="0"/>
        <shadow val="0"/>
        <u val="none"/>
        <vertAlign val="baseline"/>
        <name val="Arial"/>
        <scheme val="none"/>
      </font>
      <protection locked="1" hidden="0"/>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609578</xdr:colOff>
      <xdr:row>4</xdr:row>
      <xdr:rowOff>130689</xdr:rowOff>
    </xdr:from>
    <xdr:to>
      <xdr:col>14</xdr:col>
      <xdr:colOff>9526</xdr:colOff>
      <xdr:row>12</xdr:row>
      <xdr:rowOff>133845</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184150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184150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184150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184150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2362200</xdr:colOff>
          <xdr:row>17</xdr:row>
          <xdr:rowOff>184150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Evidence of Selective Service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571500</xdr:rowOff>
        </xdr:from>
        <xdr:to>
          <xdr:col>1</xdr:col>
          <xdr:colOff>1917700</xdr:colOff>
          <xdr:row>19</xdr:row>
          <xdr:rowOff>781050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20</xdr:row>
          <xdr:rowOff>895350</xdr:rowOff>
        </xdr:from>
        <xdr:to>
          <xdr:col>1</xdr:col>
          <xdr:colOff>1917700</xdr:colOff>
          <xdr:row>20</xdr:row>
          <xdr:rowOff>1104900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1685924</xdr:colOff>
      <xdr:row>0</xdr:row>
      <xdr:rowOff>0</xdr:rowOff>
    </xdr:from>
    <xdr:to>
      <xdr:col>5</xdr:col>
      <xdr:colOff>4481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799" y="0"/>
          <a:ext cx="2307151" cy="1154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6</xdr:row>
          <xdr:rowOff>114300</xdr:rowOff>
        </xdr:from>
        <xdr:to>
          <xdr:col>1</xdr:col>
          <xdr:colOff>1327150</xdr:colOff>
          <xdr:row>6</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114300</xdr:rowOff>
        </xdr:from>
        <xdr:to>
          <xdr:col>1</xdr:col>
          <xdr:colOff>1327150</xdr:colOff>
          <xdr:row>7</xdr:row>
          <xdr:rowOff>323850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xdr:row>
          <xdr:rowOff>114300</xdr:rowOff>
        </xdr:from>
        <xdr:to>
          <xdr:col>1</xdr:col>
          <xdr:colOff>1327150</xdr:colOff>
          <xdr:row>8</xdr:row>
          <xdr:rowOff>323850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xdr:row>
          <xdr:rowOff>114300</xdr:rowOff>
        </xdr:from>
        <xdr:to>
          <xdr:col>1</xdr:col>
          <xdr:colOff>1327150</xdr:colOff>
          <xdr:row>9</xdr:row>
          <xdr:rowOff>323850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10</xdr:row>
          <xdr:rowOff>114300</xdr:rowOff>
        </xdr:from>
        <xdr:to>
          <xdr:col>1</xdr:col>
          <xdr:colOff>1327150</xdr:colOff>
          <xdr:row>10</xdr:row>
          <xdr:rowOff>323850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114300</xdr:rowOff>
        </xdr:from>
        <xdr:to>
          <xdr:col>1</xdr:col>
          <xdr:colOff>1327150</xdr:colOff>
          <xdr:row>11</xdr:row>
          <xdr:rowOff>323850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12</xdr:row>
          <xdr:rowOff>114300</xdr:rowOff>
        </xdr:from>
        <xdr:to>
          <xdr:col>1</xdr:col>
          <xdr:colOff>1327150</xdr:colOff>
          <xdr:row>12</xdr:row>
          <xdr:rowOff>323850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D15:E23" headerRowCount="0" totalsRowShown="0" headerRowDxfId="8" dataDxfId="6" headerRowBorderDxfId="7" tableBorderDxfId="5" totalsRowBorderDxfId="4">
  <tableColumns count="2">
    <tableColumn id="1" name="Column1" headerRowDxfId="3" dataDxfId="2"/>
    <tableColumn id="2"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I25" sqref="I25"/>
    </sheetView>
  </sheetViews>
  <sheetFormatPr defaultColWidth="9.1796875" defaultRowHeight="14.5" x14ac:dyDescent="0.35"/>
  <cols>
    <col min="1" max="4" width="9.1796875" style="56"/>
    <col min="5" max="5" width="12.7265625" style="56" customWidth="1"/>
    <col min="6" max="16384" width="9.1796875" style="56"/>
  </cols>
  <sheetData>
    <row r="3" spans="2:14" ht="15" customHeight="1" x14ac:dyDescent="0.35">
      <c r="B3" s="125" t="s">
        <v>109</v>
      </c>
      <c r="C3" s="125"/>
      <c r="D3" s="125"/>
      <c r="E3" s="125"/>
      <c r="F3" s="125"/>
      <c r="G3" s="125"/>
      <c r="H3" s="125"/>
      <c r="I3" s="125"/>
      <c r="J3" s="125"/>
      <c r="K3" s="125"/>
      <c r="L3" s="125"/>
      <c r="M3" s="125"/>
      <c r="N3" s="125"/>
    </row>
    <row r="4" spans="2:14" ht="15" customHeight="1" x14ac:dyDescent="0.35">
      <c r="B4" s="125"/>
      <c r="C4" s="125"/>
      <c r="D4" s="125"/>
      <c r="E4" s="125"/>
      <c r="F4" s="125"/>
      <c r="G4" s="125"/>
      <c r="H4" s="125"/>
      <c r="I4" s="125"/>
      <c r="J4" s="125"/>
      <c r="K4" s="125"/>
      <c r="L4" s="125"/>
      <c r="M4" s="125"/>
      <c r="N4" s="125"/>
    </row>
    <row r="6" spans="2:14" x14ac:dyDescent="0.35">
      <c r="B6" s="116" t="s">
        <v>110</v>
      </c>
      <c r="C6" s="117"/>
      <c r="D6" s="117"/>
      <c r="E6" s="118"/>
    </row>
    <row r="7" spans="2:14" x14ac:dyDescent="0.35">
      <c r="B7" s="119"/>
      <c r="C7" s="120"/>
      <c r="D7" s="120"/>
      <c r="E7" s="121"/>
    </row>
    <row r="8" spans="2:14" x14ac:dyDescent="0.35">
      <c r="B8" s="119"/>
      <c r="C8" s="120"/>
      <c r="D8" s="120"/>
      <c r="E8" s="121"/>
    </row>
    <row r="9" spans="2:14" x14ac:dyDescent="0.35">
      <c r="B9" s="119"/>
      <c r="C9" s="120"/>
      <c r="D9" s="120"/>
      <c r="E9" s="121"/>
    </row>
    <row r="10" spans="2:14" x14ac:dyDescent="0.35">
      <c r="B10" s="122"/>
      <c r="C10" s="123"/>
      <c r="D10" s="123"/>
      <c r="E10" s="124"/>
    </row>
    <row r="12" spans="2:14" x14ac:dyDescent="0.35">
      <c r="B12" s="116" t="s">
        <v>111</v>
      </c>
      <c r="C12" s="117"/>
      <c r="D12" s="117"/>
      <c r="E12" s="118"/>
    </row>
    <row r="13" spans="2:14" x14ac:dyDescent="0.35">
      <c r="B13" s="119"/>
      <c r="C13" s="120"/>
      <c r="D13" s="120"/>
      <c r="E13" s="121"/>
    </row>
    <row r="14" spans="2:14" x14ac:dyDescent="0.35">
      <c r="B14" s="119"/>
      <c r="C14" s="120"/>
      <c r="D14" s="120"/>
      <c r="E14" s="121"/>
    </row>
    <row r="15" spans="2:14" x14ac:dyDescent="0.35">
      <c r="B15" s="119"/>
      <c r="C15" s="120"/>
      <c r="D15" s="120"/>
      <c r="E15" s="121"/>
    </row>
    <row r="16" spans="2:14" x14ac:dyDescent="0.35">
      <c r="B16" s="122"/>
      <c r="C16" s="123"/>
      <c r="D16" s="123"/>
      <c r="E16" s="124"/>
    </row>
    <row r="18" spans="2:5" x14ac:dyDescent="0.35">
      <c r="B18" s="116" t="s">
        <v>112</v>
      </c>
      <c r="C18" s="117"/>
      <c r="D18" s="117"/>
      <c r="E18" s="118"/>
    </row>
    <row r="19" spans="2:5" x14ac:dyDescent="0.35">
      <c r="B19" s="119"/>
      <c r="C19" s="120"/>
      <c r="D19" s="120"/>
      <c r="E19" s="121"/>
    </row>
    <row r="20" spans="2:5" x14ac:dyDescent="0.35">
      <c r="B20" s="119"/>
      <c r="C20" s="120"/>
      <c r="D20" s="120"/>
      <c r="E20" s="121"/>
    </row>
    <row r="21" spans="2:5" x14ac:dyDescent="0.35">
      <c r="B21" s="119"/>
      <c r="C21" s="120"/>
      <c r="D21" s="120"/>
      <c r="E21" s="121"/>
    </row>
    <row r="22" spans="2:5" ht="39" customHeight="1" x14ac:dyDescent="0.35">
      <c r="B22" s="122"/>
      <c r="C22" s="123"/>
      <c r="D22" s="123"/>
      <c r="E22" s="124"/>
    </row>
    <row r="24" spans="2:5" x14ac:dyDescent="0.35">
      <c r="B24" s="126" t="s">
        <v>117</v>
      </c>
      <c r="C24" s="126"/>
      <c r="D24" s="126"/>
      <c r="E24" s="126"/>
    </row>
    <row r="25" spans="2:5" x14ac:dyDescent="0.35">
      <c r="B25" s="126"/>
      <c r="C25" s="126"/>
      <c r="D25" s="126"/>
      <c r="E25" s="126"/>
    </row>
    <row r="26" spans="2:5" x14ac:dyDescent="0.35">
      <c r="B26" s="126"/>
      <c r="C26" s="126"/>
      <c r="D26" s="126"/>
      <c r="E26" s="126"/>
    </row>
    <row r="27" spans="2:5" x14ac:dyDescent="0.35">
      <c r="B27" s="126"/>
      <c r="C27" s="126"/>
      <c r="D27" s="126"/>
      <c r="E27" s="126"/>
    </row>
    <row r="28" spans="2:5" ht="36.75" customHeight="1" x14ac:dyDescent="0.35">
      <c r="B28" s="126"/>
      <c r="C28" s="126"/>
      <c r="D28" s="126"/>
      <c r="E28" s="126"/>
    </row>
  </sheetData>
  <sheetProtection algorithmName="SHA-512" hashValue="FIUliznTqtvGbRNzErzoyYFCcxI/pbmtd03uy+pvzD5/irW5eKO4OeRX/zR8D/K/xc9ME06Q3ykSoE9C69KfLw==" saltValue="tUqYo37BhDRdB+Xq97Rg8w==" spinCount="100000" sheet="1" objects="1" scenarios="1"/>
  <mergeCells count="5">
    <mergeCell ref="B6:E10"/>
    <mergeCell ref="B12:E16"/>
    <mergeCell ref="B3:N4"/>
    <mergeCell ref="B18:E22"/>
    <mergeCell ref="B24:E28"/>
  </mergeCells>
  <hyperlinks>
    <hyperlink ref="B6:E10" location="'Step 1 US loan application form'!A1" display="STEP 1 : Complete US loan application form "/>
    <hyperlink ref="B12:E16" location="'Step 2 COA'!A1" display="STEP 2 : Complete Cost of Attendance"/>
    <hyperlink ref="B18:E22" location="'Step 3 Visa Letter'!A1" display="STEP 3 : Ensure your name, DOB &amp; student number on visa letter is accurat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22"/>
  <sheetViews>
    <sheetView zoomScaleNormal="100" workbookViewId="0">
      <selection activeCell="D5" sqref="D5"/>
    </sheetView>
  </sheetViews>
  <sheetFormatPr defaultColWidth="9.1796875" defaultRowHeight="14.5" x14ac:dyDescent="0.35"/>
  <cols>
    <col min="1" max="1" width="24.1796875" style="15" bestFit="1" customWidth="1"/>
    <col min="2" max="2" width="51.26953125" style="15" customWidth="1"/>
    <col min="3" max="3" width="11.7265625" style="15" customWidth="1"/>
    <col min="4" max="16384" width="9.1796875" style="15"/>
  </cols>
  <sheetData>
    <row r="1" spans="1:12" ht="23.5" x14ac:dyDescent="0.55000000000000004">
      <c r="A1" s="128" t="s">
        <v>120</v>
      </c>
      <c r="B1" s="128"/>
      <c r="C1" s="128"/>
    </row>
    <row r="2" spans="1:12" x14ac:dyDescent="0.35">
      <c r="A2" s="127" t="s">
        <v>83</v>
      </c>
      <c r="B2" s="127"/>
    </row>
    <row r="3" spans="1:12" x14ac:dyDescent="0.35">
      <c r="A3" s="17" t="s">
        <v>78</v>
      </c>
      <c r="B3" s="3"/>
      <c r="E3" s="16"/>
      <c r="F3" s="16"/>
      <c r="G3" s="16"/>
      <c r="H3" s="16"/>
      <c r="I3" s="16"/>
      <c r="J3" s="16"/>
    </row>
    <row r="4" spans="1:12" x14ac:dyDescent="0.35">
      <c r="A4" s="17" t="s">
        <v>79</v>
      </c>
      <c r="B4" s="3"/>
      <c r="E4" s="16"/>
      <c r="F4" s="16"/>
      <c r="G4" s="16"/>
      <c r="H4" s="16"/>
      <c r="I4" s="16"/>
      <c r="J4" s="16"/>
    </row>
    <row r="5" spans="1:12" x14ac:dyDescent="0.35">
      <c r="A5" s="17" t="s">
        <v>84</v>
      </c>
      <c r="B5" s="3"/>
      <c r="E5" s="16"/>
      <c r="F5" s="16"/>
      <c r="G5" s="16"/>
      <c r="H5" s="16"/>
      <c r="I5" s="16"/>
      <c r="J5" s="16"/>
    </row>
    <row r="6" spans="1:12" x14ac:dyDescent="0.35">
      <c r="A6" s="17" t="s">
        <v>80</v>
      </c>
      <c r="B6" s="3"/>
      <c r="E6" s="16"/>
      <c r="F6" s="16"/>
      <c r="G6" s="16"/>
      <c r="H6" s="16"/>
      <c r="I6" s="16"/>
      <c r="J6" s="16"/>
    </row>
    <row r="7" spans="1:12" x14ac:dyDescent="0.35">
      <c r="A7" s="17" t="s">
        <v>64</v>
      </c>
      <c r="B7" s="3"/>
      <c r="E7" s="16"/>
      <c r="F7" s="16"/>
      <c r="G7" s="16"/>
      <c r="H7" s="16"/>
      <c r="I7" s="16"/>
      <c r="J7" s="16"/>
    </row>
    <row r="8" spans="1:12" x14ac:dyDescent="0.35">
      <c r="A8" s="17" t="s">
        <v>81</v>
      </c>
      <c r="B8" s="3"/>
      <c r="E8" s="16"/>
      <c r="F8" s="16"/>
      <c r="G8" s="16"/>
      <c r="H8" s="16"/>
      <c r="I8" s="16"/>
      <c r="J8" s="16"/>
    </row>
    <row r="9" spans="1:12" x14ac:dyDescent="0.35">
      <c r="A9" s="17" t="s">
        <v>82</v>
      </c>
      <c r="B9" s="3"/>
      <c r="E9" s="16"/>
      <c r="F9" s="16"/>
      <c r="G9" s="16"/>
      <c r="H9" s="16"/>
      <c r="I9" s="16"/>
      <c r="J9" s="16"/>
    </row>
    <row r="10" spans="1:12" x14ac:dyDescent="0.35">
      <c r="A10" s="127" t="s">
        <v>86</v>
      </c>
      <c r="B10" s="127"/>
      <c r="E10" s="16"/>
      <c r="F10" s="16"/>
      <c r="G10" s="16"/>
      <c r="H10" s="16"/>
      <c r="I10" s="16"/>
      <c r="J10" s="16"/>
    </row>
    <row r="11" spans="1:12" ht="58" x14ac:dyDescent="0.35">
      <c r="A11" s="18" t="s">
        <v>121</v>
      </c>
      <c r="B11" s="3"/>
      <c r="D11" s="16"/>
      <c r="E11" s="16"/>
      <c r="F11" s="16"/>
      <c r="G11" s="16"/>
      <c r="H11" s="16"/>
      <c r="I11" s="16"/>
      <c r="J11" s="16"/>
      <c r="K11" s="16"/>
      <c r="L11" s="16"/>
    </row>
    <row r="12" spans="1:12" ht="43.5" x14ac:dyDescent="0.35">
      <c r="A12" s="18" t="s">
        <v>85</v>
      </c>
      <c r="B12" s="3"/>
      <c r="D12" s="16"/>
      <c r="E12" s="16"/>
      <c r="F12" s="16"/>
      <c r="G12" s="16"/>
      <c r="H12" s="16"/>
      <c r="I12" s="16"/>
      <c r="J12" s="16"/>
      <c r="K12" s="16"/>
      <c r="L12" s="16"/>
    </row>
    <row r="13" spans="1:12" x14ac:dyDescent="0.35">
      <c r="A13" s="127" t="s">
        <v>87</v>
      </c>
      <c r="B13" s="127"/>
      <c r="D13" s="16"/>
      <c r="E13" s="16"/>
      <c r="F13" s="16"/>
      <c r="G13" s="16"/>
      <c r="H13" s="16"/>
      <c r="I13" s="16"/>
      <c r="J13" s="16"/>
      <c r="K13" s="16"/>
      <c r="L13" s="16"/>
    </row>
    <row r="14" spans="1:12" x14ac:dyDescent="0.35">
      <c r="A14" s="17" t="s">
        <v>88</v>
      </c>
      <c r="B14" s="3"/>
      <c r="D14" s="16"/>
      <c r="E14" s="16"/>
      <c r="F14" s="16"/>
      <c r="G14" s="16"/>
      <c r="H14" s="16"/>
      <c r="I14" s="16"/>
      <c r="J14" s="16"/>
      <c r="K14" s="16"/>
      <c r="L14" s="16"/>
    </row>
    <row r="15" spans="1:12" x14ac:dyDescent="0.35">
      <c r="A15" s="17"/>
      <c r="B15" s="3"/>
      <c r="D15" s="16"/>
      <c r="E15" s="16"/>
      <c r="F15" s="16"/>
      <c r="G15" s="16"/>
      <c r="H15" s="16"/>
      <c r="I15" s="16"/>
      <c r="J15" s="16"/>
      <c r="K15" s="16"/>
      <c r="L15" s="16"/>
    </row>
    <row r="16" spans="1:12" x14ac:dyDescent="0.35">
      <c r="A16" s="17"/>
      <c r="B16" s="3"/>
      <c r="D16" s="16"/>
      <c r="E16" s="16"/>
      <c r="F16" s="16"/>
      <c r="G16" s="16"/>
      <c r="H16" s="16"/>
      <c r="I16" s="16"/>
      <c r="J16" s="16"/>
      <c r="K16" s="16"/>
      <c r="L16" s="16"/>
    </row>
    <row r="17" spans="1:12" x14ac:dyDescent="0.35">
      <c r="A17" s="17"/>
      <c r="B17" s="3"/>
      <c r="D17" s="16"/>
      <c r="E17" s="16"/>
      <c r="F17" s="16"/>
      <c r="G17" s="16"/>
      <c r="H17" s="16"/>
      <c r="I17" s="16"/>
      <c r="J17" s="16"/>
      <c r="K17" s="16"/>
      <c r="L17" s="16"/>
    </row>
    <row r="18" spans="1:12" x14ac:dyDescent="0.35">
      <c r="A18" s="17"/>
      <c r="B18" s="3"/>
      <c r="D18" s="16"/>
      <c r="E18" s="16"/>
      <c r="F18" s="16"/>
      <c r="G18" s="16"/>
      <c r="H18" s="16"/>
      <c r="I18" s="16"/>
      <c r="J18" s="16"/>
      <c r="K18" s="16"/>
      <c r="L18" s="16"/>
    </row>
    <row r="19" spans="1:12" x14ac:dyDescent="0.35">
      <c r="A19" s="127" t="s">
        <v>89</v>
      </c>
      <c r="B19" s="127"/>
      <c r="D19" s="16"/>
      <c r="E19" s="16"/>
      <c r="F19" s="16"/>
      <c r="G19" s="16"/>
      <c r="H19" s="16"/>
      <c r="I19" s="16"/>
      <c r="J19" s="16"/>
      <c r="K19" s="16"/>
      <c r="L19" s="16"/>
    </row>
    <row r="20" spans="1:12" ht="90" customHeight="1" x14ac:dyDescent="0.35">
      <c r="A20" s="18" t="s">
        <v>90</v>
      </c>
      <c r="B20" s="3"/>
      <c r="D20" s="16"/>
      <c r="E20" s="16"/>
      <c r="F20" s="16"/>
      <c r="G20" s="16"/>
      <c r="H20" s="16"/>
      <c r="I20" s="16"/>
      <c r="J20" s="16"/>
      <c r="K20" s="16"/>
      <c r="L20" s="16"/>
    </row>
    <row r="21" spans="1:12" ht="165" customHeight="1" x14ac:dyDescent="0.35">
      <c r="A21" s="18" t="s">
        <v>91</v>
      </c>
      <c r="B21" s="3"/>
      <c r="G21" s="16"/>
      <c r="H21" s="16"/>
      <c r="I21" s="16"/>
      <c r="J21" s="16"/>
      <c r="K21" s="16"/>
      <c r="L21" s="16"/>
    </row>
    <row r="22" spans="1:12" x14ac:dyDescent="0.35">
      <c r="A22" s="17" t="s">
        <v>114</v>
      </c>
      <c r="B22" s="3"/>
    </row>
  </sheetData>
  <sheetProtection algorithmName="SHA-512" hashValue="dBlUG0GkfsHFJKg5i+BgIQBMVZ/5mCfenPA8Jaf8gr5+rnYLvPj7XILu1K2zIx6IKFfWUWRvELvOPxIGqFJqyw==" saltValue="uA66MD8dl2EwsGzzcLinHA==" spinCount="100000" sheet="1" objects="1" scenarios="1"/>
  <mergeCells count="5">
    <mergeCell ref="A2:B2"/>
    <mergeCell ref="A1:C1"/>
    <mergeCell ref="A10:B10"/>
    <mergeCell ref="A13:B13"/>
    <mergeCell ref="A19:B19"/>
  </mergeCells>
  <dataValidations count="7">
    <dataValidation allowBlank="1" showInputMessage="1" showErrorMessage="1" prompt="Starting with 100...." sqref="B7"/>
    <dataValidation allowBlank="1" showInputMessage="1" showErrorMessage="1" prompt="(DD/MM/YY)" sqref="B5"/>
    <dataValidation type="list" showInputMessage="1" showErrorMessage="1" prompt="Select level of study from the drop down list" sqref="B9">
      <formula1>"Undergraduate i.e. BA/BSc, Postgraduate Taught i.e. MA/MSc, Postgraduate Research i.e. MPhil/PhD"</formula1>
    </dataValidation>
    <dataValidation type="list" showInputMessage="1" showErrorMessage="1" prompt="Select an option" sqref="B11">
      <formula1>"Yes, No"</formula1>
    </dataValidation>
    <dataValidation allowBlank="1" showInputMessage="1" showErrorMessage="1" prompt="Enter degree course" sqref="B8"/>
    <dataValidation allowBlank="1" showInputMessage="1" showErrorMessage="1" prompt="Enter Full Name" sqref="B22"/>
    <dataValidation allowBlank="1" showInputMessage="1" showErrorMessage="1" prompt="No hyphens or spaces" sqref="B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0</xdr:colOff>
                    <xdr:row>12</xdr:row>
                    <xdr:rowOff>171450</xdr:rowOff>
                  </from>
                  <to>
                    <xdr:col>1</xdr:col>
                    <xdr:colOff>2362200</xdr:colOff>
                    <xdr:row>13</xdr:row>
                    <xdr:rowOff>184150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13</xdr:row>
                    <xdr:rowOff>171450</xdr:rowOff>
                  </from>
                  <to>
                    <xdr:col>1</xdr:col>
                    <xdr:colOff>2362200</xdr:colOff>
                    <xdr:row>14</xdr:row>
                    <xdr:rowOff>184150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0</xdr:colOff>
                    <xdr:row>14</xdr:row>
                    <xdr:rowOff>171450</xdr:rowOff>
                  </from>
                  <to>
                    <xdr:col>1</xdr:col>
                    <xdr:colOff>2362200</xdr:colOff>
                    <xdr:row>15</xdr:row>
                    <xdr:rowOff>184150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0</xdr:colOff>
                    <xdr:row>15</xdr:row>
                    <xdr:rowOff>171450</xdr:rowOff>
                  </from>
                  <to>
                    <xdr:col>1</xdr:col>
                    <xdr:colOff>2362200</xdr:colOff>
                    <xdr:row>16</xdr:row>
                    <xdr:rowOff>184150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0</xdr:colOff>
                    <xdr:row>16</xdr:row>
                    <xdr:rowOff>171450</xdr:rowOff>
                  </from>
                  <to>
                    <xdr:col>1</xdr:col>
                    <xdr:colOff>2362200</xdr:colOff>
                    <xdr:row>17</xdr:row>
                    <xdr:rowOff>184150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1047750</xdr:colOff>
                    <xdr:row>19</xdr:row>
                    <xdr:rowOff>571500</xdr:rowOff>
                  </from>
                  <to>
                    <xdr:col>1</xdr:col>
                    <xdr:colOff>1917700</xdr:colOff>
                    <xdr:row>19</xdr:row>
                    <xdr:rowOff>781050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1047750</xdr:colOff>
                    <xdr:row>20</xdr:row>
                    <xdr:rowOff>895350</xdr:rowOff>
                  </from>
                  <to>
                    <xdr:col>1</xdr:col>
                    <xdr:colOff>1917700</xdr:colOff>
                    <xdr:row>20</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55"/>
  <sheetViews>
    <sheetView zoomScale="80" zoomScaleNormal="80" workbookViewId="0">
      <selection activeCell="D12" sqref="D12"/>
    </sheetView>
  </sheetViews>
  <sheetFormatPr defaultColWidth="9.1796875" defaultRowHeight="14" x14ac:dyDescent="0.3"/>
  <cols>
    <col min="1" max="1" width="47.81640625" style="59" bestFit="1" customWidth="1"/>
    <col min="2" max="2" width="27" style="59" bestFit="1" customWidth="1"/>
    <col min="3" max="3" width="18" style="59" customWidth="1"/>
    <col min="4" max="4" width="25.453125" style="59" customWidth="1"/>
    <col min="5" max="5" width="34.453125" style="59" bestFit="1" customWidth="1"/>
    <col min="6" max="16384" width="9.1796875" style="59"/>
  </cols>
  <sheetData>
    <row r="1" spans="1:5" ht="18" x14ac:dyDescent="0.4">
      <c r="A1" s="58" t="s">
        <v>115</v>
      </c>
      <c r="B1" s="129" t="s">
        <v>65</v>
      </c>
      <c r="C1" s="129"/>
      <c r="D1" s="129"/>
    </row>
    <row r="2" spans="1:5" ht="15.5" x14ac:dyDescent="0.35">
      <c r="A2" s="60" t="s">
        <v>67</v>
      </c>
      <c r="B2" s="129"/>
      <c r="C2" s="129"/>
      <c r="D2" s="129"/>
    </row>
    <row r="3" spans="1:5" ht="41.25" customHeight="1" x14ac:dyDescent="0.35">
      <c r="A3" s="60"/>
      <c r="B3" s="61"/>
      <c r="C3" s="62"/>
    </row>
    <row r="4" spans="1:5" ht="15.5" x14ac:dyDescent="0.35">
      <c r="A4" s="63" t="s">
        <v>0</v>
      </c>
      <c r="B4" s="64" t="s">
        <v>1</v>
      </c>
      <c r="C4" s="64" t="s">
        <v>2</v>
      </c>
    </row>
    <row r="5" spans="1:5" x14ac:dyDescent="0.3">
      <c r="A5" s="59" t="s">
        <v>66</v>
      </c>
      <c r="B5" s="4"/>
      <c r="C5" s="65">
        <f t="shared" ref="C5:C11" si="0">B5*$B$17</f>
        <v>0</v>
      </c>
    </row>
    <row r="6" spans="1:5" x14ac:dyDescent="0.3">
      <c r="A6" s="59" t="s">
        <v>3</v>
      </c>
      <c r="B6" s="66">
        <v>10140</v>
      </c>
      <c r="C6" s="65">
        <f t="shared" si="0"/>
        <v>15007.2</v>
      </c>
    </row>
    <row r="7" spans="1:5" x14ac:dyDescent="0.3">
      <c r="A7" s="59" t="s">
        <v>4</v>
      </c>
      <c r="B7" s="66">
        <v>5356</v>
      </c>
      <c r="C7" s="65">
        <f t="shared" si="0"/>
        <v>7926.88</v>
      </c>
    </row>
    <row r="8" spans="1:5" x14ac:dyDescent="0.3">
      <c r="A8" s="59" t="s">
        <v>5</v>
      </c>
      <c r="B8" s="66">
        <v>1612</v>
      </c>
      <c r="C8" s="65">
        <f t="shared" si="0"/>
        <v>2385.7599999999998</v>
      </c>
    </row>
    <row r="9" spans="1:5" x14ac:dyDescent="0.3">
      <c r="A9" s="59" t="s">
        <v>6</v>
      </c>
      <c r="B9" s="66">
        <v>2705</v>
      </c>
      <c r="C9" s="65">
        <f t="shared" si="0"/>
        <v>4003.4</v>
      </c>
    </row>
    <row r="10" spans="1:5" x14ac:dyDescent="0.3">
      <c r="A10" s="59" t="s">
        <v>7</v>
      </c>
      <c r="B10" s="66">
        <v>3745</v>
      </c>
      <c r="C10" s="65">
        <f t="shared" si="0"/>
        <v>5542.6</v>
      </c>
    </row>
    <row r="11" spans="1:5" x14ac:dyDescent="0.3">
      <c r="A11" s="59" t="s">
        <v>68</v>
      </c>
      <c r="B11" s="66">
        <v>2115</v>
      </c>
      <c r="C11" s="65">
        <f t="shared" si="0"/>
        <v>3130.2</v>
      </c>
    </row>
    <row r="12" spans="1:5" x14ac:dyDescent="0.3">
      <c r="A12" s="115" t="s">
        <v>8</v>
      </c>
      <c r="B12" s="66">
        <v>348</v>
      </c>
      <c r="C12" s="65">
        <f t="shared" ref="C12" si="1">B12*$B$17</f>
        <v>515.04</v>
      </c>
    </row>
    <row r="13" spans="1:5" x14ac:dyDescent="0.3">
      <c r="A13" s="59" t="s">
        <v>9</v>
      </c>
      <c r="B13" s="66">
        <v>2266</v>
      </c>
      <c r="C13" s="65">
        <f>B13*$B$17</f>
        <v>3353.68</v>
      </c>
    </row>
    <row r="14" spans="1:5" ht="15.5" x14ac:dyDescent="0.35">
      <c r="A14" s="67" t="s">
        <v>70</v>
      </c>
      <c r="B14" s="66">
        <f>C14/B17</f>
        <v>148.64864864864865</v>
      </c>
      <c r="C14" s="65">
        <v>220</v>
      </c>
    </row>
    <row r="15" spans="1:5" ht="15.5" x14ac:dyDescent="0.35">
      <c r="A15" s="67" t="s">
        <v>10</v>
      </c>
      <c r="B15" s="66">
        <f>SUM(B5:B14)</f>
        <v>28435.64864864865</v>
      </c>
      <c r="C15" s="65">
        <f>SUM(C5:C14)</f>
        <v>42084.76</v>
      </c>
      <c r="D15" s="68" t="s">
        <v>60</v>
      </c>
      <c r="E15" s="10"/>
    </row>
    <row r="16" spans="1:5" x14ac:dyDescent="0.3">
      <c r="C16" s="69"/>
      <c r="D16" s="68" t="s">
        <v>61</v>
      </c>
      <c r="E16" s="10"/>
    </row>
    <row r="17" spans="1:5" x14ac:dyDescent="0.3">
      <c r="A17" s="70" t="s">
        <v>11</v>
      </c>
      <c r="B17" s="71">
        <v>1.48</v>
      </c>
      <c r="D17" s="68" t="s">
        <v>72</v>
      </c>
      <c r="E17" s="10"/>
    </row>
    <row r="18" spans="1:5" x14ac:dyDescent="0.3">
      <c r="B18" s="72"/>
      <c r="D18" s="68" t="s">
        <v>71</v>
      </c>
      <c r="E18" s="10"/>
    </row>
    <row r="19" spans="1:5" ht="15.5" x14ac:dyDescent="0.35">
      <c r="A19" s="73" t="s">
        <v>12</v>
      </c>
      <c r="B19" s="74">
        <f>C15</f>
        <v>42084.76</v>
      </c>
      <c r="D19" s="68" t="s">
        <v>62</v>
      </c>
      <c r="E19" s="10"/>
    </row>
    <row r="20" spans="1:5" x14ac:dyDescent="0.3">
      <c r="D20" s="68" t="s">
        <v>63</v>
      </c>
      <c r="E20" s="11"/>
    </row>
    <row r="21" spans="1:5" ht="15.5" x14ac:dyDescent="0.35">
      <c r="A21" s="75"/>
      <c r="B21" s="76" t="s">
        <v>13</v>
      </c>
      <c r="C21" s="77" t="s">
        <v>14</v>
      </c>
      <c r="D21" s="68" t="s">
        <v>92</v>
      </c>
      <c r="E21" s="12"/>
    </row>
    <row r="22" spans="1:5" ht="46.5" x14ac:dyDescent="0.35">
      <c r="A22" s="78" t="s">
        <v>116</v>
      </c>
      <c r="B22" s="5"/>
      <c r="C22" s="5"/>
      <c r="D22" s="68" t="s">
        <v>64</v>
      </c>
      <c r="E22" s="13"/>
    </row>
    <row r="23" spans="1:5" x14ac:dyDescent="0.3">
      <c r="D23" s="79" t="s">
        <v>69</v>
      </c>
      <c r="E23" s="14"/>
    </row>
    <row r="25" spans="1:5" s="83" customFormat="1" ht="15.5" x14ac:dyDescent="0.35">
      <c r="A25" s="80" t="s">
        <v>15</v>
      </c>
      <c r="B25" s="81" t="s">
        <v>16</v>
      </c>
      <c r="C25" s="82" t="s">
        <v>17</v>
      </c>
    </row>
    <row r="26" spans="1:5" x14ac:dyDescent="0.3">
      <c r="A26" s="84" t="s">
        <v>18</v>
      </c>
      <c r="B26" s="85">
        <f>B19</f>
        <v>42084.76</v>
      </c>
      <c r="C26" s="86">
        <f>B26</f>
        <v>42084.76</v>
      </c>
    </row>
    <row r="27" spans="1:5" s="72" customFormat="1" x14ac:dyDescent="0.3">
      <c r="A27" s="87" t="s">
        <v>19</v>
      </c>
      <c r="B27" s="88">
        <f>(B22*B17)+C22</f>
        <v>0</v>
      </c>
      <c r="C27" s="89">
        <f>B27+B31</f>
        <v>20500</v>
      </c>
      <c r="D27" s="90"/>
    </row>
    <row r="28" spans="1:5" x14ac:dyDescent="0.3">
      <c r="A28" s="84" t="s">
        <v>20</v>
      </c>
      <c r="B28" s="6">
        <v>0</v>
      </c>
      <c r="C28" s="86"/>
      <c r="D28" s="90"/>
    </row>
    <row r="29" spans="1:5" x14ac:dyDescent="0.3">
      <c r="A29" s="84" t="s">
        <v>21</v>
      </c>
      <c r="B29" s="91">
        <f>B26-B27</f>
        <v>42084.76</v>
      </c>
      <c r="C29" s="86">
        <f>IF(C26-C27&lt;0,0,C26-C27)</f>
        <v>21584.760000000002</v>
      </c>
      <c r="D29" s="90"/>
    </row>
    <row r="30" spans="1:5" x14ac:dyDescent="0.3">
      <c r="A30" s="84" t="s">
        <v>22</v>
      </c>
      <c r="B30" s="91">
        <v>20500</v>
      </c>
      <c r="C30" s="86">
        <f>ROUNDUP(C29, -2)</f>
        <v>21600</v>
      </c>
      <c r="D30" s="90"/>
    </row>
    <row r="31" spans="1:5" s="95" customFormat="1" ht="18" x14ac:dyDescent="0.4">
      <c r="A31" s="92" t="s">
        <v>93</v>
      </c>
      <c r="B31" s="93">
        <f>IF(B30&lt;B29,B30,B29)</f>
        <v>20500</v>
      </c>
      <c r="C31" s="93">
        <f>ROUNDUP(C30, -2)</f>
        <v>21600</v>
      </c>
      <c r="D31" s="94"/>
    </row>
    <row r="32" spans="1:5" ht="18" x14ac:dyDescent="0.4">
      <c r="A32" s="58"/>
      <c r="B32" s="96"/>
      <c r="C32" s="97"/>
      <c r="D32" s="97"/>
    </row>
    <row r="33" spans="1:4" ht="18" x14ac:dyDescent="0.4">
      <c r="A33" s="58"/>
      <c r="B33" s="97"/>
      <c r="C33" s="97"/>
      <c r="D33" s="97"/>
    </row>
    <row r="34" spans="1:4" ht="15.5" x14ac:dyDescent="0.35">
      <c r="A34" s="98"/>
      <c r="B34" s="76" t="s">
        <v>16</v>
      </c>
      <c r="C34" s="77" t="s">
        <v>17</v>
      </c>
      <c r="D34" s="99"/>
    </row>
    <row r="35" spans="1:4" ht="46.5" x14ac:dyDescent="0.35">
      <c r="A35" s="100" t="s">
        <v>23</v>
      </c>
      <c r="B35" s="7"/>
      <c r="C35" s="8"/>
      <c r="D35" s="101"/>
    </row>
    <row r="36" spans="1:4" s="72" customFormat="1" ht="15.5" x14ac:dyDescent="0.35">
      <c r="A36" s="100" t="s">
        <v>73</v>
      </c>
      <c r="B36" s="102"/>
      <c r="C36" s="103">
        <f>C35*4.276/95.95</f>
        <v>0</v>
      </c>
      <c r="D36" s="104"/>
    </row>
    <row r="37" spans="1:4" ht="15.5" x14ac:dyDescent="0.35">
      <c r="A37" s="105" t="s">
        <v>24</v>
      </c>
      <c r="B37" s="106"/>
      <c r="C37" s="107">
        <f>C35+C36</f>
        <v>0</v>
      </c>
    </row>
    <row r="39" spans="1:4" ht="15.5" x14ac:dyDescent="0.35">
      <c r="A39" s="108" t="s">
        <v>25</v>
      </c>
      <c r="B39" s="109" t="s">
        <v>26</v>
      </c>
      <c r="C39" s="9"/>
    </row>
    <row r="40" spans="1:4" s="72" customFormat="1" ht="15.5" x14ac:dyDescent="0.35">
      <c r="A40" s="110" t="s">
        <v>27</v>
      </c>
      <c r="B40" s="111" t="s">
        <v>28</v>
      </c>
    </row>
    <row r="41" spans="1:4" s="72" customFormat="1" ht="38" x14ac:dyDescent="0.3">
      <c r="A41" s="112" t="s">
        <v>16</v>
      </c>
      <c r="B41" s="113" t="s">
        <v>29</v>
      </c>
    </row>
    <row r="42" spans="1:4" x14ac:dyDescent="0.3">
      <c r="A42" s="115" t="s">
        <v>30</v>
      </c>
      <c r="B42" s="64" t="s">
        <v>31</v>
      </c>
    </row>
    <row r="44" spans="1:4" x14ac:dyDescent="0.3">
      <c r="A44" s="59" t="s">
        <v>32</v>
      </c>
    </row>
    <row r="45" spans="1:4" x14ac:dyDescent="0.3">
      <c r="A45" s="59" t="s">
        <v>33</v>
      </c>
    </row>
    <row r="46" spans="1:4" x14ac:dyDescent="0.3">
      <c r="A46" s="59" t="s">
        <v>34</v>
      </c>
    </row>
    <row r="47" spans="1:4" x14ac:dyDescent="0.3">
      <c r="A47" s="114"/>
    </row>
    <row r="49" spans="1:1" x14ac:dyDescent="0.3">
      <c r="A49" s="114"/>
    </row>
    <row r="55" spans="1:1" x14ac:dyDescent="0.3">
      <c r="A55" s="114"/>
    </row>
  </sheetData>
  <sheetProtection algorithmName="SHA-512" hashValue="O/wCWbKJ2oPPHEUxTZhpnkOrpee2o8HbfYj4wTdjFzwX7y3R2/yoFXg/KdjR9ouiZM5zUJcQ0b0DCyl6quyv+g==" saltValue="TXUiK1i5OSR593SgAmtQaw==" spinCount="100000" sheet="1" objects="1" scenarios="1"/>
  <protectedRanges>
    <protectedRange password="9C0A" sqref="A6:C14" name="US loans"/>
    <protectedRange password="9C0A" sqref="B17 B19 A26:C26 A29:C31 C27:C28 C36:C37" name="Us loan eligibility"/>
  </protectedRanges>
  <mergeCells count="1">
    <mergeCell ref="B1:D2"/>
  </mergeCells>
  <dataValidations count="7">
    <dataValidation allowBlank="1" showInputMessage="1" showErrorMessage="1" prompt="Enter tuition fees in GBP without the £ symbol or commas" sqref="B5"/>
    <dataValidation allowBlank="1" showInputMessage="1" showErrorMessage="1" prompt="Enter the duration of your course in years i.e. 1, 2, 3 or 4" sqref="E23"/>
    <dataValidation allowBlank="1" showInputMessage="1" showErrorMessage="1" prompt="The EFC figure can be found on your Student Aid Report (SAR)" sqref="B28"/>
    <dataValidation allowBlank="1" showInputMessage="1" showErrorMessage="1" prompt="Determine how much you wish to borrow based on the Eligible Amounts in cells B31 and C31  " sqref="B35:C35"/>
    <dataValidation type="list" allowBlank="1" showInputMessage="1" showErrorMessage="1" prompt="Select an option" sqref="C39">
      <formula1>"Yes, No"</formula1>
    </dataValidation>
    <dataValidation allowBlank="1" showInputMessage="1" showErrorMessage="1" prompt="DD/MM/YY" sqref="E21"/>
    <dataValidation allowBlank="1" showInputMessage="1" showErrorMessage="1" prompt="Beginning with 100.." sqref="E22"/>
  </dataValidations>
  <pageMargins left="0.7" right="0.7" top="0.75" bottom="0.75" header="0.3" footer="0.3"/>
  <pageSetup paperSize="9" scale="61" orientation="landscape" horizontalDpi="4294967293" r:id="rId1"/>
  <colBreaks count="1" manualBreakCount="1">
    <brk id="3"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59"/>
  <sheetViews>
    <sheetView zoomScale="80" zoomScaleNormal="80" workbookViewId="0">
      <selection activeCell="A11" sqref="A11"/>
    </sheetView>
  </sheetViews>
  <sheetFormatPr defaultRowHeight="14.5" x14ac:dyDescent="0.35"/>
  <cols>
    <col min="1" max="1" width="43.54296875" style="15" customWidth="1"/>
    <col min="2" max="2" width="61.7265625" style="15" customWidth="1"/>
    <col min="3" max="3" width="15.1796875" style="15" customWidth="1"/>
    <col min="4" max="4" width="12.81640625" style="15" customWidth="1"/>
    <col min="5" max="5" width="9.1796875" style="15" customWidth="1"/>
    <col min="6" max="6" width="14.1796875" style="15" customWidth="1"/>
    <col min="7" max="7" width="9.54296875" style="15" bestFit="1" customWidth="1"/>
    <col min="8" max="257" width="9.1796875" style="15"/>
    <col min="258" max="258" width="43.54296875" style="15" customWidth="1"/>
    <col min="259" max="259" width="61.7265625" style="15" customWidth="1"/>
    <col min="260" max="513" width="9.1796875" style="15"/>
    <col min="514" max="514" width="43.54296875" style="15" customWidth="1"/>
    <col min="515" max="515" width="61.7265625" style="15" customWidth="1"/>
    <col min="516" max="769" width="9.1796875" style="15"/>
    <col min="770" max="770" width="43.54296875" style="15" customWidth="1"/>
    <col min="771" max="771" width="61.7265625" style="15" customWidth="1"/>
    <col min="772" max="1025" width="9.1796875" style="15"/>
    <col min="1026" max="1026" width="43.54296875" style="15" customWidth="1"/>
    <col min="1027" max="1027" width="61.7265625" style="15" customWidth="1"/>
    <col min="1028" max="1281" width="9.1796875" style="15"/>
    <col min="1282" max="1282" width="43.54296875" style="15" customWidth="1"/>
    <col min="1283" max="1283" width="61.7265625" style="15" customWidth="1"/>
    <col min="1284" max="1537" width="9.1796875" style="15"/>
    <col min="1538" max="1538" width="43.54296875" style="15" customWidth="1"/>
    <col min="1539" max="1539" width="61.7265625" style="15" customWidth="1"/>
    <col min="1540" max="1793" width="9.1796875" style="15"/>
    <col min="1794" max="1794" width="43.54296875" style="15" customWidth="1"/>
    <col min="1795" max="1795" width="61.7265625" style="15" customWidth="1"/>
    <col min="1796" max="2049" width="9.1796875" style="15"/>
    <col min="2050" max="2050" width="43.54296875" style="15" customWidth="1"/>
    <col min="2051" max="2051" width="61.7265625" style="15" customWidth="1"/>
    <col min="2052" max="2305" width="9.1796875" style="15"/>
    <col min="2306" max="2306" width="43.54296875" style="15" customWidth="1"/>
    <col min="2307" max="2307" width="61.7265625" style="15" customWidth="1"/>
    <col min="2308" max="2561" width="9.1796875" style="15"/>
    <col min="2562" max="2562" width="43.54296875" style="15" customWidth="1"/>
    <col min="2563" max="2563" width="61.7265625" style="15" customWidth="1"/>
    <col min="2564" max="2817" width="9.1796875" style="15"/>
    <col min="2818" max="2818" width="43.54296875" style="15" customWidth="1"/>
    <col min="2819" max="2819" width="61.7265625" style="15" customWidth="1"/>
    <col min="2820" max="3073" width="9.1796875" style="15"/>
    <col min="3074" max="3074" width="43.54296875" style="15" customWidth="1"/>
    <col min="3075" max="3075" width="61.7265625" style="15" customWidth="1"/>
    <col min="3076" max="3329" width="9.1796875" style="15"/>
    <col min="3330" max="3330" width="43.54296875" style="15" customWidth="1"/>
    <col min="3331" max="3331" width="61.7265625" style="15" customWidth="1"/>
    <col min="3332" max="3585" width="9.1796875" style="15"/>
    <col min="3586" max="3586" width="43.54296875" style="15" customWidth="1"/>
    <col min="3587" max="3587" width="61.7265625" style="15" customWidth="1"/>
    <col min="3588" max="3841" width="9.1796875" style="15"/>
    <col min="3842" max="3842" width="43.54296875" style="15" customWidth="1"/>
    <col min="3843" max="3843" width="61.7265625" style="15" customWidth="1"/>
    <col min="3844" max="4097" width="9.1796875" style="15"/>
    <col min="4098" max="4098" width="43.54296875" style="15" customWidth="1"/>
    <col min="4099" max="4099" width="61.7265625" style="15" customWidth="1"/>
    <col min="4100" max="4353" width="9.1796875" style="15"/>
    <col min="4354" max="4354" width="43.54296875" style="15" customWidth="1"/>
    <col min="4355" max="4355" width="61.7265625" style="15" customWidth="1"/>
    <col min="4356" max="4609" width="9.1796875" style="15"/>
    <col min="4610" max="4610" width="43.54296875" style="15" customWidth="1"/>
    <col min="4611" max="4611" width="61.7265625" style="15" customWidth="1"/>
    <col min="4612" max="4865" width="9.1796875" style="15"/>
    <col min="4866" max="4866" width="43.54296875" style="15" customWidth="1"/>
    <col min="4867" max="4867" width="61.7265625" style="15" customWidth="1"/>
    <col min="4868" max="5121" width="9.1796875" style="15"/>
    <col min="5122" max="5122" width="43.54296875" style="15" customWidth="1"/>
    <col min="5123" max="5123" width="61.7265625" style="15" customWidth="1"/>
    <col min="5124" max="5377" width="9.1796875" style="15"/>
    <col min="5378" max="5378" width="43.54296875" style="15" customWidth="1"/>
    <col min="5379" max="5379" width="61.7265625" style="15" customWidth="1"/>
    <col min="5380" max="5633" width="9.1796875" style="15"/>
    <col min="5634" max="5634" width="43.54296875" style="15" customWidth="1"/>
    <col min="5635" max="5635" width="61.7265625" style="15" customWidth="1"/>
    <col min="5636" max="5889" width="9.1796875" style="15"/>
    <col min="5890" max="5890" width="43.54296875" style="15" customWidth="1"/>
    <col min="5891" max="5891" width="61.7265625" style="15" customWidth="1"/>
    <col min="5892" max="6145" width="9.1796875" style="15"/>
    <col min="6146" max="6146" width="43.54296875" style="15" customWidth="1"/>
    <col min="6147" max="6147" width="61.7265625" style="15" customWidth="1"/>
    <col min="6148" max="6401" width="9.1796875" style="15"/>
    <col min="6402" max="6402" width="43.54296875" style="15" customWidth="1"/>
    <col min="6403" max="6403" width="61.7265625" style="15" customWidth="1"/>
    <col min="6404" max="6657" width="9.1796875" style="15"/>
    <col min="6658" max="6658" width="43.54296875" style="15" customWidth="1"/>
    <col min="6659" max="6659" width="61.7265625" style="15" customWidth="1"/>
    <col min="6660" max="6913" width="9.1796875" style="15"/>
    <col min="6914" max="6914" width="43.54296875" style="15" customWidth="1"/>
    <col min="6915" max="6915" width="61.7265625" style="15" customWidth="1"/>
    <col min="6916" max="7169" width="9.1796875" style="15"/>
    <col min="7170" max="7170" width="43.54296875" style="15" customWidth="1"/>
    <col min="7171" max="7171" width="61.7265625" style="15" customWidth="1"/>
    <col min="7172" max="7425" width="9.1796875" style="15"/>
    <col min="7426" max="7426" width="43.54296875" style="15" customWidth="1"/>
    <col min="7427" max="7427" width="61.7265625" style="15" customWidth="1"/>
    <col min="7428" max="7681" width="9.1796875" style="15"/>
    <col min="7682" max="7682" width="43.54296875" style="15" customWidth="1"/>
    <col min="7683" max="7683" width="61.7265625" style="15" customWidth="1"/>
    <col min="7684" max="7937" width="9.1796875" style="15"/>
    <col min="7938" max="7938" width="43.54296875" style="15" customWidth="1"/>
    <col min="7939" max="7939" width="61.7265625" style="15" customWidth="1"/>
    <col min="7940" max="8193" width="9.1796875" style="15"/>
    <col min="8194" max="8194" width="43.54296875" style="15" customWidth="1"/>
    <col min="8195" max="8195" width="61.7265625" style="15" customWidth="1"/>
    <col min="8196" max="8449" width="9.1796875" style="15"/>
    <col min="8450" max="8450" width="43.54296875" style="15" customWidth="1"/>
    <col min="8451" max="8451" width="61.7265625" style="15" customWidth="1"/>
    <col min="8452" max="8705" width="9.1796875" style="15"/>
    <col min="8706" max="8706" width="43.54296875" style="15" customWidth="1"/>
    <col min="8707" max="8707" width="61.7265625" style="15" customWidth="1"/>
    <col min="8708" max="8961" width="9.1796875" style="15"/>
    <col min="8962" max="8962" width="43.54296875" style="15" customWidth="1"/>
    <col min="8963" max="8963" width="61.7265625" style="15" customWidth="1"/>
    <col min="8964" max="9217" width="9.1796875" style="15"/>
    <col min="9218" max="9218" width="43.54296875" style="15" customWidth="1"/>
    <col min="9219" max="9219" width="61.7265625" style="15" customWidth="1"/>
    <col min="9220" max="9473" width="9.1796875" style="15"/>
    <col min="9474" max="9474" width="43.54296875" style="15" customWidth="1"/>
    <col min="9475" max="9475" width="61.7265625" style="15" customWidth="1"/>
    <col min="9476" max="9729" width="9.1796875" style="15"/>
    <col min="9730" max="9730" width="43.54296875" style="15" customWidth="1"/>
    <col min="9731" max="9731" width="61.7265625" style="15" customWidth="1"/>
    <col min="9732" max="9985" width="9.1796875" style="15"/>
    <col min="9986" max="9986" width="43.54296875" style="15" customWidth="1"/>
    <col min="9987" max="9987" width="61.7265625" style="15" customWidth="1"/>
    <col min="9988" max="10241" width="9.1796875" style="15"/>
    <col min="10242" max="10242" width="43.54296875" style="15" customWidth="1"/>
    <col min="10243" max="10243" width="61.7265625" style="15" customWidth="1"/>
    <col min="10244" max="10497" width="9.1796875" style="15"/>
    <col min="10498" max="10498" width="43.54296875" style="15" customWidth="1"/>
    <col min="10499" max="10499" width="61.7265625" style="15" customWidth="1"/>
    <col min="10500" max="10753" width="9.1796875" style="15"/>
    <col min="10754" max="10754" width="43.54296875" style="15" customWidth="1"/>
    <col min="10755" max="10755" width="61.7265625" style="15" customWidth="1"/>
    <col min="10756" max="11009" width="9.1796875" style="15"/>
    <col min="11010" max="11010" width="43.54296875" style="15" customWidth="1"/>
    <col min="11011" max="11011" width="61.7265625" style="15" customWidth="1"/>
    <col min="11012" max="11265" width="9.1796875" style="15"/>
    <col min="11266" max="11266" width="43.54296875" style="15" customWidth="1"/>
    <col min="11267" max="11267" width="61.7265625" style="15" customWidth="1"/>
    <col min="11268" max="11521" width="9.1796875" style="15"/>
    <col min="11522" max="11522" width="43.54296875" style="15" customWidth="1"/>
    <col min="11523" max="11523" width="61.7265625" style="15" customWidth="1"/>
    <col min="11524" max="11777" width="9.1796875" style="15"/>
    <col min="11778" max="11778" width="43.54296875" style="15" customWidth="1"/>
    <col min="11779" max="11779" width="61.7265625" style="15" customWidth="1"/>
    <col min="11780" max="12033" width="9.1796875" style="15"/>
    <col min="12034" max="12034" width="43.54296875" style="15" customWidth="1"/>
    <col min="12035" max="12035" width="61.7265625" style="15" customWidth="1"/>
    <col min="12036" max="12289" width="9.1796875" style="15"/>
    <col min="12290" max="12290" width="43.54296875" style="15" customWidth="1"/>
    <col min="12291" max="12291" width="61.7265625" style="15" customWidth="1"/>
    <col min="12292" max="12545" width="9.1796875" style="15"/>
    <col min="12546" max="12546" width="43.54296875" style="15" customWidth="1"/>
    <col min="12547" max="12547" width="61.7265625" style="15" customWidth="1"/>
    <col min="12548" max="12801" width="9.1796875" style="15"/>
    <col min="12802" max="12802" width="43.54296875" style="15" customWidth="1"/>
    <col min="12803" max="12803" width="61.7265625" style="15" customWidth="1"/>
    <col min="12804" max="13057" width="9.1796875" style="15"/>
    <col min="13058" max="13058" width="43.54296875" style="15" customWidth="1"/>
    <col min="13059" max="13059" width="61.7265625" style="15" customWidth="1"/>
    <col min="13060" max="13313" width="9.1796875" style="15"/>
    <col min="13314" max="13314" width="43.54296875" style="15" customWidth="1"/>
    <col min="13315" max="13315" width="61.7265625" style="15" customWidth="1"/>
    <col min="13316" max="13569" width="9.1796875" style="15"/>
    <col min="13570" max="13570" width="43.54296875" style="15" customWidth="1"/>
    <col min="13571" max="13571" width="61.7265625" style="15" customWidth="1"/>
    <col min="13572" max="13825" width="9.1796875" style="15"/>
    <col min="13826" max="13826" width="43.54296875" style="15" customWidth="1"/>
    <col min="13827" max="13827" width="61.7265625" style="15" customWidth="1"/>
    <col min="13828" max="14081" width="9.1796875" style="15"/>
    <col min="14082" max="14082" width="43.54296875" style="15" customWidth="1"/>
    <col min="14083" max="14083" width="61.7265625" style="15" customWidth="1"/>
    <col min="14084" max="14337" width="9.1796875" style="15"/>
    <col min="14338" max="14338" width="43.54296875" style="15" customWidth="1"/>
    <col min="14339" max="14339" width="61.7265625" style="15" customWidth="1"/>
    <col min="14340" max="14593" width="9.1796875" style="15"/>
    <col min="14594" max="14594" width="43.54296875" style="15" customWidth="1"/>
    <col min="14595" max="14595" width="61.7265625" style="15" customWidth="1"/>
    <col min="14596" max="14849" width="9.1796875" style="15"/>
    <col min="14850" max="14850" width="43.54296875" style="15" customWidth="1"/>
    <col min="14851" max="14851" width="61.7265625" style="15" customWidth="1"/>
    <col min="14852" max="15105" width="9.1796875" style="15"/>
    <col min="15106" max="15106" width="43.54296875" style="15" customWidth="1"/>
    <col min="15107" max="15107" width="61.7265625" style="15" customWidth="1"/>
    <col min="15108" max="15361" width="9.1796875" style="15"/>
    <col min="15362" max="15362" width="43.54296875" style="15" customWidth="1"/>
    <col min="15363" max="15363" width="61.7265625" style="15" customWidth="1"/>
    <col min="15364" max="15617" width="9.1796875" style="15"/>
    <col min="15618" max="15618" width="43.54296875" style="15" customWidth="1"/>
    <col min="15619" max="15619" width="61.7265625" style="15" customWidth="1"/>
    <col min="15620" max="15873" width="9.1796875" style="15"/>
    <col min="15874" max="15874" width="43.54296875" style="15" customWidth="1"/>
    <col min="15875" max="15875" width="61.7265625" style="15" customWidth="1"/>
    <col min="15876" max="16129" width="9.1796875" style="15"/>
    <col min="16130" max="16130" width="43.54296875" style="15" customWidth="1"/>
    <col min="16131" max="16131" width="61.7265625" style="15" customWidth="1"/>
    <col min="16132" max="16384" width="9.1796875" style="15"/>
  </cols>
  <sheetData>
    <row r="1" spans="1:3" ht="22.5" x14ac:dyDescent="0.45">
      <c r="A1" s="19">
        <f>'Step 2 COA'!E15</f>
        <v>0</v>
      </c>
      <c r="B1" s="20"/>
      <c r="C1" s="20"/>
    </row>
    <row r="2" spans="1:3" ht="22.5" x14ac:dyDescent="0.45">
      <c r="A2" s="21">
        <f>'Step 2 COA'!E16</f>
        <v>0</v>
      </c>
      <c r="B2" s="22"/>
      <c r="C2" s="22"/>
    </row>
    <row r="3" spans="1:3" ht="22.5" x14ac:dyDescent="0.45">
      <c r="A3" s="19">
        <f>'Step 2 COA'!E17</f>
        <v>0</v>
      </c>
      <c r="B3" s="22"/>
      <c r="C3" s="22"/>
    </row>
    <row r="4" spans="1:3" ht="22.5" x14ac:dyDescent="0.45">
      <c r="A4" s="19">
        <f>'Step 2 COA'!E18</f>
        <v>0</v>
      </c>
      <c r="B4" s="22"/>
      <c r="C4" s="22"/>
    </row>
    <row r="5" spans="1:3" ht="22.5" x14ac:dyDescent="0.45">
      <c r="A5" s="19">
        <f>'Step 2 COA'!E19</f>
        <v>0</v>
      </c>
      <c r="B5" s="22"/>
      <c r="C5" s="22"/>
    </row>
    <row r="6" spans="1:3" ht="22.5" x14ac:dyDescent="0.45">
      <c r="A6" s="23">
        <f>'Step 2 COA'!E20</f>
        <v>0</v>
      </c>
      <c r="B6" s="22"/>
      <c r="C6" s="22"/>
    </row>
    <row r="7" spans="1:3" x14ac:dyDescent="0.35">
      <c r="A7" s="24"/>
    </row>
    <row r="8" spans="1:3" x14ac:dyDescent="0.35">
      <c r="A8" s="25"/>
    </row>
    <row r="10" spans="1:3" x14ac:dyDescent="0.35">
      <c r="A10" s="26"/>
    </row>
    <row r="11" spans="1:3" ht="22.5" x14ac:dyDescent="0.45">
      <c r="A11" s="27" t="s">
        <v>35</v>
      </c>
    </row>
    <row r="12" spans="1:3" ht="22.5" x14ac:dyDescent="0.45">
      <c r="A12" s="27" t="s">
        <v>118</v>
      </c>
    </row>
    <row r="15" spans="1:3" ht="18" x14ac:dyDescent="0.4">
      <c r="A15" s="28" t="s">
        <v>36</v>
      </c>
    </row>
    <row r="17" spans="1:3" s="32" customFormat="1" ht="15.5" x14ac:dyDescent="0.35">
      <c r="A17" s="29" t="s">
        <v>37</v>
      </c>
      <c r="B17" s="30">
        <f>'Step 2 COA'!E15</f>
        <v>0</v>
      </c>
      <c r="C17" s="31"/>
    </row>
    <row r="18" spans="1:3" s="32" customFormat="1" ht="15.5" x14ac:dyDescent="0.35">
      <c r="A18" s="29" t="s">
        <v>38</v>
      </c>
      <c r="B18" s="33">
        <f>'Step 2 COA'!E21</f>
        <v>0</v>
      </c>
      <c r="C18" s="34"/>
    </row>
    <row r="19" spans="1:3" s="32" customFormat="1" ht="15.5" x14ac:dyDescent="0.35">
      <c r="A19" s="29" t="s">
        <v>39</v>
      </c>
      <c r="B19" s="30">
        <f>'Step 2 COA'!E22</f>
        <v>0</v>
      </c>
      <c r="C19" s="31"/>
    </row>
    <row r="21" spans="1:3" s="36" customFormat="1" ht="15.5" x14ac:dyDescent="0.35">
      <c r="A21" s="35" t="s">
        <v>40</v>
      </c>
    </row>
    <row r="22" spans="1:3" s="36" customFormat="1" ht="15.5" x14ac:dyDescent="0.35">
      <c r="A22" s="35"/>
    </row>
    <row r="23" spans="1:3" s="36" customFormat="1" ht="15.5" x14ac:dyDescent="0.35">
      <c r="A23" s="35" t="s">
        <v>41</v>
      </c>
    </row>
    <row r="24" spans="1:3" s="36" customFormat="1" ht="15.5" x14ac:dyDescent="0.35">
      <c r="A24" s="35" t="s">
        <v>42</v>
      </c>
    </row>
    <row r="25" spans="1:3" s="36" customFormat="1" ht="15.5" x14ac:dyDescent="0.35">
      <c r="A25" s="37" t="s">
        <v>43</v>
      </c>
    </row>
    <row r="26" spans="1:3" s="36" customFormat="1" ht="15.5" x14ac:dyDescent="0.35">
      <c r="A26" s="35" t="s">
        <v>44</v>
      </c>
    </row>
    <row r="27" spans="1:3" s="36" customFormat="1" ht="15.5" x14ac:dyDescent="0.35">
      <c r="A27" s="35" t="s">
        <v>45</v>
      </c>
    </row>
    <row r="28" spans="1:3" s="36" customFormat="1" ht="15.5" x14ac:dyDescent="0.35">
      <c r="A28" s="35" t="s">
        <v>46</v>
      </c>
    </row>
    <row r="29" spans="1:3" s="36" customFormat="1" ht="15.5" x14ac:dyDescent="0.35"/>
    <row r="30" spans="1:3" s="36" customFormat="1" ht="15.5" x14ac:dyDescent="0.35">
      <c r="A30" s="35" t="s">
        <v>47</v>
      </c>
    </row>
    <row r="31" spans="1:3" s="40" customFormat="1" ht="15.5" x14ac:dyDescent="0.35">
      <c r="A31" s="30" t="s">
        <v>48</v>
      </c>
      <c r="B31" s="38">
        <v>44459</v>
      </c>
      <c r="C31" s="39"/>
    </row>
    <row r="32" spans="1:3" s="40" customFormat="1" ht="15.5" x14ac:dyDescent="0.35">
      <c r="A32" s="30" t="s">
        <v>49</v>
      </c>
      <c r="B32" s="38">
        <v>44823</v>
      </c>
      <c r="C32" s="39"/>
    </row>
    <row r="34" spans="1:8" ht="15.5" x14ac:dyDescent="0.35">
      <c r="A34" s="35" t="s">
        <v>50</v>
      </c>
    </row>
    <row r="35" spans="1:8" s="32" customFormat="1" ht="15.5" x14ac:dyDescent="0.35">
      <c r="A35" s="29" t="s">
        <v>51</v>
      </c>
      <c r="B35" s="41" t="s">
        <v>52</v>
      </c>
      <c r="C35" s="42"/>
    </row>
    <row r="36" spans="1:8" s="32" customFormat="1" ht="15.5" x14ac:dyDescent="0.35">
      <c r="A36" s="29" t="s">
        <v>53</v>
      </c>
      <c r="B36" s="43">
        <v>0</v>
      </c>
      <c r="C36" s="44"/>
    </row>
    <row r="37" spans="1:8" s="32" customFormat="1" ht="15.5" x14ac:dyDescent="0.35">
      <c r="A37" s="29" t="s">
        <v>54</v>
      </c>
      <c r="B37" s="43">
        <v>0</v>
      </c>
      <c r="C37" s="44"/>
    </row>
    <row r="38" spans="1:8" s="32" customFormat="1" ht="16" thickBot="1" x14ac:dyDescent="0.4">
      <c r="A38" s="45" t="s">
        <v>10</v>
      </c>
      <c r="B38" s="43">
        <f>SUM(B36:B37)</f>
        <v>0</v>
      </c>
      <c r="C38" s="44"/>
    </row>
    <row r="39" spans="1:8" ht="15" thickTop="1" x14ac:dyDescent="0.35">
      <c r="B39" s="46"/>
      <c r="C39" s="46"/>
    </row>
    <row r="40" spans="1:8" ht="15.5" x14ac:dyDescent="0.35">
      <c r="A40" s="35" t="s">
        <v>55</v>
      </c>
      <c r="B40" s="46"/>
    </row>
    <row r="41" spans="1:8" s="32" customFormat="1" ht="15.5" x14ac:dyDescent="0.35">
      <c r="A41" s="38" t="s">
        <v>113</v>
      </c>
      <c r="B41" s="43">
        <f>G42</f>
        <v>0</v>
      </c>
      <c r="D41" s="47"/>
      <c r="E41" s="48" t="s">
        <v>74</v>
      </c>
      <c r="F41" s="48" t="s">
        <v>75</v>
      </c>
      <c r="G41" s="48" t="s">
        <v>10</v>
      </c>
    </row>
    <row r="42" spans="1:8" s="32" customFormat="1" ht="15.5" x14ac:dyDescent="0.35">
      <c r="A42" s="38" t="s">
        <v>113</v>
      </c>
      <c r="B42" s="43">
        <f>G43</f>
        <v>0</v>
      </c>
      <c r="D42" s="49" t="s">
        <v>76</v>
      </c>
      <c r="E42" s="50"/>
      <c r="F42" s="50"/>
      <c r="G42" s="51">
        <f>E42+F42</f>
        <v>0</v>
      </c>
    </row>
    <row r="43" spans="1:8" s="32" customFormat="1" ht="16" thickBot="1" x14ac:dyDescent="0.4">
      <c r="A43" s="52" t="s">
        <v>10</v>
      </c>
      <c r="B43" s="43">
        <f>SUM(B41:B42)</f>
        <v>0</v>
      </c>
      <c r="D43" s="49" t="s">
        <v>77</v>
      </c>
      <c r="E43" s="50"/>
      <c r="F43" s="50"/>
      <c r="G43" s="51">
        <f t="shared" ref="G43" si="0">E43+F43</f>
        <v>0</v>
      </c>
    </row>
    <row r="44" spans="1:8" s="32" customFormat="1" ht="16" thickTop="1" x14ac:dyDescent="0.35">
      <c r="A44" s="15"/>
      <c r="B44" s="15"/>
      <c r="C44" s="44"/>
      <c r="D44" s="15"/>
      <c r="E44" s="15"/>
      <c r="F44" s="15"/>
      <c r="G44" s="15"/>
    </row>
    <row r="45" spans="1:8" ht="15.5" x14ac:dyDescent="0.35">
      <c r="A45" s="35" t="s">
        <v>56</v>
      </c>
      <c r="B45" s="36"/>
      <c r="D45" s="36"/>
      <c r="E45" s="36"/>
      <c r="F45" s="36"/>
      <c r="G45" s="36"/>
    </row>
    <row r="46" spans="1:8" s="36" customFormat="1" ht="15.5" x14ac:dyDescent="0.35">
      <c r="A46" s="35" t="s">
        <v>57</v>
      </c>
      <c r="H46" s="53"/>
    </row>
    <row r="47" spans="1:8" s="36" customFormat="1" ht="15.5" x14ac:dyDescent="0.35">
      <c r="A47" s="35"/>
    </row>
    <row r="48" spans="1:8" s="36" customFormat="1" ht="15.5" x14ac:dyDescent="0.35">
      <c r="A48" s="35"/>
    </row>
    <row r="49" spans="1:7" s="36" customFormat="1" ht="15.5" x14ac:dyDescent="0.35">
      <c r="A49" s="35"/>
    </row>
    <row r="50" spans="1:7" s="36" customFormat="1" ht="15.5" x14ac:dyDescent="0.35">
      <c r="A50" s="35" t="s">
        <v>119</v>
      </c>
    </row>
    <row r="51" spans="1:7" s="36" customFormat="1" ht="15.5" x14ac:dyDescent="0.35">
      <c r="A51" s="35"/>
    </row>
    <row r="52" spans="1:7" s="36" customFormat="1" ht="15.5" x14ac:dyDescent="0.35">
      <c r="A52" s="35"/>
    </row>
    <row r="53" spans="1:7" s="36" customFormat="1" ht="15.5" x14ac:dyDescent="0.35">
      <c r="A53" s="35"/>
    </row>
    <row r="54" spans="1:7" s="36" customFormat="1" ht="15.5" x14ac:dyDescent="0.35">
      <c r="A54" s="35"/>
    </row>
    <row r="55" spans="1:7" s="36" customFormat="1" ht="15.5" x14ac:dyDescent="0.35">
      <c r="A55" s="35" t="s">
        <v>58</v>
      </c>
    </row>
    <row r="56" spans="1:7" s="36" customFormat="1" ht="15.5" x14ac:dyDescent="0.35">
      <c r="A56" s="35"/>
    </row>
    <row r="57" spans="1:7" s="36" customFormat="1" ht="15.5" x14ac:dyDescent="0.35"/>
    <row r="58" spans="1:7" s="36" customFormat="1" ht="15.5" x14ac:dyDescent="0.35">
      <c r="A58" s="35" t="s">
        <v>59</v>
      </c>
      <c r="B58" s="54">
        <f ca="1">TODAY()</f>
        <v>44356</v>
      </c>
    </row>
    <row r="59" spans="1:7" s="36" customFormat="1" ht="15.5" x14ac:dyDescent="0.35">
      <c r="A59" s="15"/>
      <c r="B59" s="15"/>
      <c r="C59" s="54"/>
      <c r="D59" s="15"/>
      <c r="E59" s="15"/>
      <c r="F59" s="15"/>
      <c r="G59" s="15"/>
    </row>
  </sheetData>
  <sheetProtection algorithmName="SHA-512" hashValue="9sU7m+GkXzbZ0PE7xLVwlp/VqI/gtOMOjBImS8sNj7NmZlpJDaKYHiCfasafZshlsNiEmyAX6PYj/pImLw+bmg==" saltValue="8fRo2IfAd1r43d3nDxIBBA=="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15"/>
  <sheetViews>
    <sheetView workbookViewId="0">
      <selection activeCell="G9" sqref="G9"/>
    </sheetView>
  </sheetViews>
  <sheetFormatPr defaultRowHeight="14.5" x14ac:dyDescent="0.35"/>
  <cols>
    <col min="1" max="1" width="26.1796875" bestFit="1" customWidth="1"/>
    <col min="2" max="2" width="21.453125" customWidth="1"/>
  </cols>
  <sheetData>
    <row r="1" spans="1:3" x14ac:dyDescent="0.35">
      <c r="A1" s="136" t="s">
        <v>97</v>
      </c>
      <c r="B1" s="137"/>
      <c r="C1" s="137"/>
    </row>
    <row r="2" spans="1:3" x14ac:dyDescent="0.35">
      <c r="A2" s="55"/>
      <c r="B2" s="55" t="s">
        <v>107</v>
      </c>
      <c r="C2" t="s">
        <v>108</v>
      </c>
    </row>
    <row r="3" spans="1:3" x14ac:dyDescent="0.35">
      <c r="A3" s="1" t="s">
        <v>94</v>
      </c>
      <c r="B3" s="57"/>
      <c r="C3" s="57"/>
    </row>
    <row r="4" spans="1:3" x14ac:dyDescent="0.35">
      <c r="A4" s="1" t="s">
        <v>95</v>
      </c>
      <c r="B4" s="57"/>
      <c r="C4" s="57"/>
    </row>
    <row r="5" spans="1:3" x14ac:dyDescent="0.35">
      <c r="A5" s="1" t="s">
        <v>96</v>
      </c>
      <c r="B5" s="57"/>
      <c r="C5" s="57"/>
    </row>
    <row r="6" spans="1:3" x14ac:dyDescent="0.35">
      <c r="A6" s="138" t="s">
        <v>98</v>
      </c>
      <c r="B6" s="139"/>
      <c r="C6" s="139"/>
    </row>
    <row r="7" spans="1:3" x14ac:dyDescent="0.35">
      <c r="A7" s="2" t="s">
        <v>99</v>
      </c>
      <c r="B7" s="130"/>
      <c r="C7" s="131"/>
    </row>
    <row r="8" spans="1:3" ht="29.25" customHeight="1" x14ac:dyDescent="0.35">
      <c r="A8" s="1" t="s">
        <v>100</v>
      </c>
      <c r="B8" s="130"/>
      <c r="C8" s="131"/>
    </row>
    <row r="9" spans="1:3" ht="29.25" customHeight="1" x14ac:dyDescent="0.35">
      <c r="A9" s="1" t="s">
        <v>101</v>
      </c>
      <c r="B9" s="130"/>
      <c r="C9" s="131"/>
    </row>
    <row r="10" spans="1:3" ht="29.25" customHeight="1" x14ac:dyDescent="0.35">
      <c r="A10" s="1" t="s">
        <v>102</v>
      </c>
      <c r="B10" s="130"/>
      <c r="C10" s="131"/>
    </row>
    <row r="11" spans="1:3" ht="29.25" customHeight="1" x14ac:dyDescent="0.35">
      <c r="A11" s="1" t="s">
        <v>103</v>
      </c>
      <c r="B11" s="130"/>
      <c r="C11" s="131"/>
    </row>
    <row r="12" spans="1:3" ht="29.25" customHeight="1" x14ac:dyDescent="0.35">
      <c r="A12" s="1" t="s">
        <v>104</v>
      </c>
      <c r="B12" s="130"/>
      <c r="C12" s="131"/>
    </row>
    <row r="13" spans="1:3" ht="29.25" customHeight="1" x14ac:dyDescent="0.35">
      <c r="A13" s="1" t="s">
        <v>105</v>
      </c>
      <c r="B13" s="130"/>
      <c r="C13" s="131"/>
    </row>
    <row r="14" spans="1:3" ht="29.25" customHeight="1" x14ac:dyDescent="0.35">
      <c r="A14" s="1" t="s">
        <v>20</v>
      </c>
      <c r="B14" s="132"/>
      <c r="C14" s="133"/>
    </row>
    <row r="15" spans="1:3" ht="29.25" customHeight="1" x14ac:dyDescent="0.35">
      <c r="A15" s="1" t="s">
        <v>106</v>
      </c>
      <c r="B15" s="134"/>
      <c r="C15" s="135"/>
    </row>
  </sheetData>
  <sheetProtection algorithmName="SHA-512" hashValue="aiNuT2IQ5Tp/trJTdpxs8z0FOz/eqwU+Br4FaYzZzDMeuKJJjrU7FnY60eIAenPoPp8/b8WhhHHLK4gkeWmVFQ==" saltValue="oHgmpeFWH2K+gvv/khxpKw==" spinCount="100000" sheet="1" objects="1" scenarios="1"/>
  <mergeCells count="11">
    <mergeCell ref="B12:C12"/>
    <mergeCell ref="B13:C13"/>
    <mergeCell ref="B14:C14"/>
    <mergeCell ref="B15:C15"/>
    <mergeCell ref="A1:C1"/>
    <mergeCell ref="A6:C6"/>
    <mergeCell ref="B7:C7"/>
    <mergeCell ref="B8:C8"/>
    <mergeCell ref="B9:C9"/>
    <mergeCell ref="B10:C10"/>
    <mergeCell ref="B11:C11"/>
  </mergeCells>
  <dataValidations count="1">
    <dataValidation type="list" allowBlank="1" showInputMessage="1" showErrorMessage="1" sqref="B15:C15">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1</xdr:col>
                    <xdr:colOff>514350</xdr:colOff>
                    <xdr:row>6</xdr:row>
                    <xdr:rowOff>114300</xdr:rowOff>
                  </from>
                  <to>
                    <xdr:col>1</xdr:col>
                    <xdr:colOff>1327150</xdr:colOff>
                    <xdr:row>6</xdr:row>
                    <xdr:rowOff>323850</xdr:rowOff>
                  </to>
                </anchor>
              </controlPr>
            </control>
          </mc:Choice>
        </mc:AlternateContent>
        <mc:AlternateContent xmlns:mc="http://schemas.openxmlformats.org/markup-compatibility/2006">
          <mc:Choice Requires="x14">
            <control shapeId="4107" r:id="rId4" name="Check Box 11">
              <controlPr defaultSize="0" autoFill="0" autoLine="0" autoPict="0">
                <anchor moveWithCells="1">
                  <from>
                    <xdr:col>1</xdr:col>
                    <xdr:colOff>514350</xdr:colOff>
                    <xdr:row>7</xdr:row>
                    <xdr:rowOff>114300</xdr:rowOff>
                  </from>
                  <to>
                    <xdr:col>1</xdr:col>
                    <xdr:colOff>1327150</xdr:colOff>
                    <xdr:row>7</xdr:row>
                    <xdr:rowOff>323850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514350</xdr:colOff>
                    <xdr:row>8</xdr:row>
                    <xdr:rowOff>114300</xdr:rowOff>
                  </from>
                  <to>
                    <xdr:col>1</xdr:col>
                    <xdr:colOff>1327150</xdr:colOff>
                    <xdr:row>8</xdr:row>
                    <xdr:rowOff>323850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xdr:col>
                    <xdr:colOff>514350</xdr:colOff>
                    <xdr:row>9</xdr:row>
                    <xdr:rowOff>114300</xdr:rowOff>
                  </from>
                  <to>
                    <xdr:col>1</xdr:col>
                    <xdr:colOff>1327150</xdr:colOff>
                    <xdr:row>9</xdr:row>
                    <xdr:rowOff>323850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514350</xdr:colOff>
                    <xdr:row>10</xdr:row>
                    <xdr:rowOff>114300</xdr:rowOff>
                  </from>
                  <to>
                    <xdr:col>1</xdr:col>
                    <xdr:colOff>1327150</xdr:colOff>
                    <xdr:row>10</xdr:row>
                    <xdr:rowOff>323850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1</xdr:col>
                    <xdr:colOff>514350</xdr:colOff>
                    <xdr:row>11</xdr:row>
                    <xdr:rowOff>114300</xdr:rowOff>
                  </from>
                  <to>
                    <xdr:col>1</xdr:col>
                    <xdr:colOff>1327150</xdr:colOff>
                    <xdr:row>11</xdr:row>
                    <xdr:rowOff>323850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514350</xdr:colOff>
                    <xdr:row>12</xdr:row>
                    <xdr:rowOff>114300</xdr:rowOff>
                  </from>
                  <to>
                    <xdr:col>1</xdr:col>
                    <xdr:colOff>1327150</xdr:colOff>
                    <xdr:row>12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Step 1 US loan application form</vt:lpstr>
      <vt:lpstr>Step 2 COA</vt:lpstr>
      <vt:lpstr>Step 3 Visa Letter</vt:lpstr>
      <vt:lpstr>Office Use</vt:lpstr>
      <vt:lpstr>'Step 1 US loan application form'!Print_Area</vt:lpstr>
      <vt:lpstr>'Step 3 Visa Letter'!Print_Area</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Shears, Liesl</dc:creator>
  <cp:lastModifiedBy>Ellis, Amanda</cp:lastModifiedBy>
  <cp:lastPrinted>2017-04-26T12:20:08Z</cp:lastPrinted>
  <dcterms:created xsi:type="dcterms:W3CDTF">2014-04-09T15:39:18Z</dcterms:created>
  <dcterms:modified xsi:type="dcterms:W3CDTF">2021-06-09T10:31:06Z</dcterms:modified>
</cp:coreProperties>
</file>